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70" yWindow="255" windowWidth="23085" windowHeight="15240" tabRatio="500" activeTab="0"/>
  </bookViews>
  <sheets>
    <sheet name="Data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<sst xmlns="http://schemas.openxmlformats.org/spreadsheetml/2006/main" count="21" uniqueCount="21">
  <si>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[cm]</t>
  </si>
  <si>
    <t>Age model [kyr]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</si>
  <si>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</si>
  <si>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</si>
  <si>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</si>
  <si>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</si>
  <si>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</si>
  <si>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</si>
  <si>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</si>
  <si>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</si>
  <si>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</si>
  <si>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</si>
  <si>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</si>
  <si>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</si>
  <si>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</si>
  <si>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</si>
  <si>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</si>
  <si>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</si>
  <si>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</si>
  <si>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C. wuellerstorfi d13C [per mil PDB]</t>
  </si>
  <si>
    <t>C. wuellerstorfi d18O [per mil PDB]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</si>
</sst>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4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4" width="11.00390625" style="1" customWidth="1"/>
    <col min="5" max="19" width="1.625" style="1" customWidth="1"/>
    <col min="20" max="16384" width="11.00390625" style="1" customWidth="1"/>
  </cols>
  <sheetData>
    <row r="1" spans="1:38" ht="12.75">
      <c r="A1" s="1" t="s">
        <v>0</v>
      </c>
      <c r="B1" s="1" t="s">
        <v>1</v>
      </c>
      <c r="C1" t="s">
        <v>19</v>
      </c>
      <c r="D1" t="s">
        <v>20</v>
      </c>
      <c r="E1" s="1" t="str">
        <f>IF(NOT(ISBLANK($D1)),$D1,"")</f>
        <v>C. wuellerstorfi d18O [per mil PDB]</v>
      </c>
      <c r="F1" s="1">
        <f>IF(AND($B1&gt;=-1,$B1&lt;=0.137,NOT(ISBLANK($B1))),$E1,"")</f>
      </c>
      <c r="H1" s="1" t="str">
        <f>IF(NOT(ISBLANK($D1)),$D1,"")</f>
        <v>C. wuellerstorfi d18O [per mil PDB]</v>
      </c>
      <c r="I1" s="1">
        <f>IF(AND($B1&gt;=5.5,$B1&lt;=6.5,NOT(ISBLANK($B1))),$E1,"")</f>
      </c>
      <c r="K1" s="1" t="str">
        <f>IF(NOT(ISBLANK($D1)),$D1,"")</f>
        <v>C. wuellerstorfi d18O [per mil PDB]</v>
      </c>
      <c r="L1" s="1">
        <f>IF(AND($B1&gt;=19,$B1&lt;=23,NOT(ISBLANK($B1))),$E1,"")</f>
      </c>
      <c r="N1" s="1" t="str">
        <f>IF(NOT(ISBLANK($D1)),$D1,"")</f>
        <v>C. wuellerstorfi d18O [per mil PDB]</v>
      </c>
      <c r="O1" s="1">
        <f>IF(AND($B1&gt;=40,$B1&lt;=42,NOT(ISBLANK($B1))),$E1,"")</f>
      </c>
      <c r="Q1" s="1" t="str">
        <f>N1</f>
        <v>C. wuellerstorfi d18O [per mil PDB]</v>
      </c>
      <c r="R1" s="1">
        <f>IF(AND($B1&gt;=110,$B1&lt;=135,NOT(ISBLANK($B1))),$E1,"")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1:38" ht="12.75">
      <c r="A2" s="1">
        <v>1</v>
      </c>
      <c r="B2" s="1">
        <v>0.33</v>
      </c>
      <c r="C2" s="2">
        <v>0.43</v>
      </c>
      <c r="D2" s="2">
        <v>3.06</v>
      </c>
      <c r="E2" s="1">
        <f aca="true" t="shared" si="0" ref="E2:E10">IF(NOT(ISBLANK($D2)),$D2,"")</f>
        <v>3.06</v>
      </c>
      <c r="F2" s="1">
        <f aca="true" t="shared" si="1" ref="F2:F10">IF(AND($B2&gt;=-1,$B2&lt;=0.137,NOT(ISBLANK($B2))),$E2,"")</f>
      </c>
      <c r="H2" s="1">
        <f aca="true" t="shared" si="2" ref="H2:H10">IF(NOT(ISBLANK($D2)),$D2,"")</f>
        <v>3.06</v>
      </c>
      <c r="I2" s="1">
        <f aca="true" t="shared" si="3" ref="I2:I10">IF(AND($B2&gt;=5.5,$B2&lt;=6.5,NOT(ISBLANK($B2))),$E2,"")</f>
      </c>
      <c r="K2" s="1">
        <f aca="true" t="shared" si="4" ref="K2:K10">IF(NOT(ISBLANK($D2)),$D2,"")</f>
        <v>3.06</v>
      </c>
      <c r="L2" s="1">
        <f aca="true" t="shared" si="5" ref="L2:L10">IF(AND($B2&gt;=19,$B2&lt;=23,NOT(ISBLANK($B2))),$E2,"")</f>
      </c>
      <c r="N2" s="1">
        <f aca="true" t="shared" si="6" ref="N2:N10">IF(NOT(ISBLANK($D2)),$D2,"")</f>
        <v>3.06</v>
      </c>
      <c r="O2" s="1">
        <f aca="true" t="shared" si="7" ref="O2:O10">IF(AND($B2&gt;=40,$B2&lt;=42,NOT(ISBLANK($B2))),$E2,"")</f>
      </c>
      <c r="Q2" s="1">
        <f aca="true" t="shared" si="8" ref="Q2:Q10">N2</f>
        <v>3.06</v>
      </c>
      <c r="R2" s="1">
        <f aca="true" t="shared" si="9" ref="R2:R10">IF(AND($B2&gt;=110,$B2&lt;=135,NOT(ISBLANK($B2))),$E2,"")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3.06</v>
      </c>
      <c r="Y2" s="1" t="str">
        <f>IF(Z2&gt;1,STDEV(I:I),"/")</f>
        <v>/</v>
      </c>
      <c r="Z2" s="1">
        <f>SUMPRODUCT((ISNUMBER(I:I))*1)</f>
        <v>1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2.75">
      <c r="A3" s="1">
        <v>4</v>
      </c>
      <c r="B3" s="1">
        <v>1.31</v>
      </c>
      <c r="C3" s="2">
        <v>0.47</v>
      </c>
      <c r="D3" s="2">
        <v>3.06</v>
      </c>
      <c r="E3" s="1">
        <f t="shared" si="0"/>
        <v>3.06</v>
      </c>
      <c r="F3" s="1">
        <f t="shared" si="1"/>
      </c>
      <c r="H3" s="1">
        <f t="shared" si="2"/>
        <v>3.06</v>
      </c>
      <c r="I3" s="1">
        <f t="shared" si="3"/>
      </c>
      <c r="K3" s="1">
        <f t="shared" si="4"/>
        <v>3.06</v>
      </c>
      <c r="L3" s="1">
        <f t="shared" si="5"/>
      </c>
      <c r="N3" s="1">
        <f t="shared" si="6"/>
        <v>3.06</v>
      </c>
      <c r="O3" s="1">
        <f t="shared" si="7"/>
      </c>
      <c r="Q3" s="1">
        <f t="shared" si="8"/>
        <v>3.06</v>
      </c>
      <c r="R3" s="1">
        <f t="shared" si="9"/>
      </c>
    </row>
    <row r="4" spans="1:18" ht="12.75">
      <c r="A4" s="1">
        <v>7</v>
      </c>
      <c r="B4" s="1">
        <v>2.29</v>
      </c>
      <c r="C4" s="2">
        <v>0.6</v>
      </c>
      <c r="D4" s="2">
        <v>3.06</v>
      </c>
      <c r="E4" s="1">
        <f t="shared" si="0"/>
        <v>3.06</v>
      </c>
      <c r="F4" s="1">
        <f t="shared" si="1"/>
      </c>
      <c r="H4" s="1">
        <f t="shared" si="2"/>
        <v>3.06</v>
      </c>
      <c r="I4" s="1">
        <f t="shared" si="3"/>
      </c>
      <c r="K4" s="1">
        <f t="shared" si="4"/>
        <v>3.06</v>
      </c>
      <c r="L4" s="1">
        <f t="shared" si="5"/>
      </c>
      <c r="N4" s="1">
        <f t="shared" si="6"/>
        <v>3.06</v>
      </c>
      <c r="O4" s="1">
        <f t="shared" si="7"/>
      </c>
      <c r="Q4" s="1">
        <f t="shared" si="8"/>
        <v>3.06</v>
      </c>
      <c r="R4" s="1">
        <f t="shared" si="9"/>
      </c>
    </row>
    <row r="5" spans="1:21" ht="12.75">
      <c r="A5" s="1">
        <v>10</v>
      </c>
      <c r="B5" s="1">
        <v>3.27</v>
      </c>
      <c r="C5" s="2">
        <v>0.51</v>
      </c>
      <c r="D5" s="2">
        <v>3.06</v>
      </c>
      <c r="E5" s="1">
        <f t="shared" si="0"/>
        <v>3.06</v>
      </c>
      <c r="F5" s="1">
        <f t="shared" si="1"/>
      </c>
      <c r="H5" s="1">
        <f t="shared" si="2"/>
        <v>3.06</v>
      </c>
      <c r="I5" s="1">
        <f t="shared" si="3"/>
      </c>
      <c r="K5" s="1">
        <f t="shared" si="4"/>
        <v>3.06</v>
      </c>
      <c r="L5" s="1">
        <f t="shared" si="5"/>
      </c>
      <c r="N5" s="1">
        <f t="shared" si="6"/>
        <v>3.06</v>
      </c>
      <c r="O5" s="1">
        <f t="shared" si="7"/>
      </c>
      <c r="Q5" s="1">
        <f t="shared" si="8"/>
        <v>3.06</v>
      </c>
      <c r="R5" s="1">
        <f t="shared" si="9"/>
      </c>
      <c r="T5" s="1" t="s">
        <v>17</v>
      </c>
      <c r="U5" s="1" t="s">
        <v>18</v>
      </c>
    </row>
    <row r="6" spans="1:21" ht="12.75">
      <c r="A6" s="1">
        <v>13</v>
      </c>
      <c r="B6" s="1">
        <v>4.25</v>
      </c>
      <c r="C6" s="2">
        <v>0.38</v>
      </c>
      <c r="D6" s="2">
        <v>3.06</v>
      </c>
      <c r="E6" s="1">
        <f t="shared" si="0"/>
        <v>3.06</v>
      </c>
      <c r="F6" s="1">
        <f t="shared" si="1"/>
      </c>
      <c r="H6" s="1">
        <f t="shared" si="2"/>
        <v>3.06</v>
      </c>
      <c r="I6" s="1">
        <f t="shared" si="3"/>
      </c>
      <c r="K6" s="1">
        <f t="shared" si="4"/>
        <v>3.06</v>
      </c>
      <c r="L6" s="1">
        <f t="shared" si="5"/>
      </c>
      <c r="N6" s="1">
        <f t="shared" si="6"/>
        <v>3.06</v>
      </c>
      <c r="O6" s="1">
        <f t="shared" si="7"/>
      </c>
      <c r="Q6" s="1">
        <f t="shared" si="8"/>
        <v>3.06</v>
      </c>
      <c r="R6" s="1">
        <f t="shared" si="9"/>
      </c>
      <c r="T6" s="1">
        <f>SMALL(B:B,1)</f>
        <v>0.33</v>
      </c>
      <c r="U6" s="1">
        <f>LARGE(B:B,1)</f>
        <v>7.84</v>
      </c>
    </row>
    <row r="7" spans="1:18" ht="12.75">
      <c r="A7" s="1">
        <v>16</v>
      </c>
      <c r="B7" s="1">
        <v>5.23</v>
      </c>
      <c r="C7" s="2">
        <v>0.59</v>
      </c>
      <c r="D7" s="2">
        <v>3.06</v>
      </c>
      <c r="E7" s="1">
        <f t="shared" si="0"/>
        <v>3.06</v>
      </c>
      <c r="F7" s="1">
        <f t="shared" si="1"/>
      </c>
      <c r="H7" s="1">
        <f t="shared" si="2"/>
        <v>3.06</v>
      </c>
      <c r="I7" s="1">
        <f t="shared" si="3"/>
      </c>
      <c r="K7" s="1">
        <f t="shared" si="4"/>
        <v>3.06</v>
      </c>
      <c r="L7" s="1">
        <f t="shared" si="5"/>
      </c>
      <c r="N7" s="1">
        <f t="shared" si="6"/>
        <v>3.06</v>
      </c>
      <c r="O7" s="1">
        <f t="shared" si="7"/>
      </c>
      <c r="Q7" s="1">
        <f t="shared" si="8"/>
        <v>3.06</v>
      </c>
      <c r="R7" s="1">
        <f t="shared" si="9"/>
      </c>
    </row>
    <row r="8" spans="1:18" ht="12.75">
      <c r="A8" s="1">
        <v>19</v>
      </c>
      <c r="B8" s="1">
        <v>6.21</v>
      </c>
      <c r="C8" s="2">
        <v>0.24</v>
      </c>
      <c r="D8" s="2">
        <v>3.06</v>
      </c>
      <c r="E8" s="1">
        <f t="shared" si="0"/>
        <v>3.06</v>
      </c>
      <c r="F8" s="1">
        <f t="shared" si="1"/>
      </c>
      <c r="H8" s="1">
        <f t="shared" si="2"/>
        <v>3.06</v>
      </c>
      <c r="I8" s="1">
        <f t="shared" si="3"/>
        <v>3.06</v>
      </c>
      <c r="K8" s="1">
        <f t="shared" si="4"/>
        <v>3.06</v>
      </c>
      <c r="L8" s="1">
        <f t="shared" si="5"/>
      </c>
      <c r="N8" s="1">
        <f t="shared" si="6"/>
        <v>3.06</v>
      </c>
      <c r="O8" s="1">
        <f t="shared" si="7"/>
      </c>
      <c r="Q8" s="1">
        <f t="shared" si="8"/>
        <v>3.06</v>
      </c>
      <c r="R8" s="1">
        <f t="shared" si="9"/>
      </c>
    </row>
    <row r="9" spans="1:18" ht="12.75">
      <c r="A9" s="1">
        <v>22</v>
      </c>
      <c r="B9" s="1">
        <v>7.19</v>
      </c>
      <c r="C9" s="2">
        <v>0.24</v>
      </c>
      <c r="D9" s="2">
        <v>3.53</v>
      </c>
      <c r="E9" s="1">
        <f t="shared" si="0"/>
        <v>3.53</v>
      </c>
      <c r="F9" s="1">
        <f t="shared" si="1"/>
      </c>
      <c r="H9" s="1">
        <f t="shared" si="2"/>
        <v>3.53</v>
      </c>
      <c r="I9" s="1">
        <f t="shared" si="3"/>
      </c>
      <c r="K9" s="1">
        <f t="shared" si="4"/>
        <v>3.53</v>
      </c>
      <c r="L9" s="1">
        <f t="shared" si="5"/>
      </c>
      <c r="N9" s="1">
        <f t="shared" si="6"/>
        <v>3.53</v>
      </c>
      <c r="O9" s="1">
        <f t="shared" si="7"/>
      </c>
      <c r="Q9" s="1">
        <f t="shared" si="8"/>
        <v>3.53</v>
      </c>
      <c r="R9" s="1">
        <f t="shared" si="9"/>
      </c>
    </row>
    <row r="10" spans="1:18" ht="12.75">
      <c r="A10" s="1">
        <v>24</v>
      </c>
      <c r="B10" s="1">
        <v>7.84</v>
      </c>
      <c r="C10" s="2">
        <v>0.3</v>
      </c>
      <c r="D10" s="2">
        <v>3.53</v>
      </c>
      <c r="E10" s="1">
        <f t="shared" si="0"/>
        <v>3.53</v>
      </c>
      <c r="F10" s="1">
        <f t="shared" si="1"/>
      </c>
      <c r="H10" s="1">
        <f t="shared" si="2"/>
        <v>3.53</v>
      </c>
      <c r="I10" s="1">
        <f t="shared" si="3"/>
      </c>
      <c r="K10" s="1">
        <f t="shared" si="4"/>
        <v>3.53</v>
      </c>
      <c r="L10" s="1">
        <f t="shared" si="5"/>
      </c>
      <c r="N10" s="1">
        <f t="shared" si="6"/>
        <v>3.53</v>
      </c>
      <c r="O10" s="1">
        <f t="shared" si="7"/>
      </c>
      <c r="Q10" s="1">
        <f t="shared" si="8"/>
        <v>3.53</v>
      </c>
      <c r="R10" s="1">
        <f t="shared" si="9"/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Duplessy</dc:creator>
  <cp:keywords/>
  <dc:description/>
  <cp:lastModifiedBy>timothe Bolliet</cp:lastModifiedBy>
  <dcterms:created xsi:type="dcterms:W3CDTF">2006-10-01T07:30:25Z</dcterms:created>
  <dcterms:modified xsi:type="dcterms:W3CDTF">2015-06-25T13:03:01Z</dcterms:modified>
  <cp:category/>
  <cp:version/>
  <cp:contentType/>
  <cp:contentStatus/>
</cp:coreProperties>
</file>