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978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<sst xmlns="http://schemas.openxmlformats.org/spreadsheetml/2006/main" count="21" uniqueCount="21">
  <si>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d18O</t>
  </si>
  <si>
    <t>d13C</t>
  </si>
  <si>
    <t>Age ka</t>
  </si>
  <si>
    <t>Depth cm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</si>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</sst>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2" fillId="33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4" width="11.421875" style="1" customWidth="1"/>
    <col min="5" max="19" width="1.7109375" style="3" customWidth="1"/>
    <col min="20" max="58" width="11.421875" style="3" customWidth="1"/>
    <col min="59" max="16384" width="11.421875" style="1" customWidth="1"/>
  </cols>
  <sheetData>
    <row r="1" spans="1:58" ht="15">
      <c r="A1" s="1" t="s">
        <v>3</v>
      </c>
      <c r="B1" s="1" t="s">
        <v>2</v>
      </c>
      <c r="C1" s="1" t="s">
        <v>1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>
        <f>IF(AND($B1&gt;115,$B1&lt;130,NOT(ISBLANK($B1))),$E1,"")</f>
      </c>
      <c r="S1" s="2"/>
      <c r="T1" s="2" t="s">
        <v>4</v>
      </c>
      <c r="U1" s="2" t="s">
        <v>5</v>
      </c>
      <c r="V1" s="2" t="s">
        <v>6</v>
      </c>
      <c r="W1" s="2"/>
      <c r="X1" s="2" t="s">
        <v>7</v>
      </c>
      <c r="Y1" s="2" t="s">
        <v>8</v>
      </c>
      <c r="Z1" s="2" t="s">
        <v>9</v>
      </c>
      <c r="AA1" s="2"/>
      <c r="AB1" s="2" t="s">
        <v>10</v>
      </c>
      <c r="AC1" s="2" t="s">
        <v>11</v>
      </c>
      <c r="AD1" s="2" t="s">
        <v>12</v>
      </c>
      <c r="AE1" s="2"/>
      <c r="AF1" s="2" t="s">
        <v>13</v>
      </c>
      <c r="AG1" s="2" t="s">
        <v>14</v>
      </c>
      <c r="AH1" s="2" t="s">
        <v>15</v>
      </c>
      <c r="AI1" s="2"/>
      <c r="AJ1" s="2" t="s">
        <v>16</v>
      </c>
      <c r="AK1" s="2" t="s">
        <v>17</v>
      </c>
      <c r="AL1" s="2" t="s">
        <v>18</v>
      </c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38" ht="15">
      <c r="A2" s="1">
        <v>1</v>
      </c>
      <c r="B2" s="1">
        <v>4.24</v>
      </c>
      <c r="C2" s="1">
        <v>0.51</v>
      </c>
      <c r="D2" s="1">
        <v>2.87</v>
      </c>
      <c r="E2" s="3">
        <f>IF(NOT(ISBLANK($D2)),$D2,"")</f>
        <v>2.87</v>
      </c>
      <c r="F2" s="3">
        <f>IF(AND($B2&gt;=-1,$B2&lt;=0.137,NOT(ISBLANK($B2))),$E2,"")</f>
      </c>
      <c r="H2" s="3">
        <f>IF(NOT(ISBLANK($D2)),$D2,"")</f>
        <v>2.87</v>
      </c>
      <c r="I2" s="3">
        <f>IF(AND($B2&gt;=5.5,$B2&lt;=6.5,NOT(ISBLANK($B2))),$E2,"")</f>
      </c>
      <c r="K2" s="3">
        <f>IF(NOT(ISBLANK($D2)),$D2,"")</f>
        <v>2.87</v>
      </c>
      <c r="L2" s="3">
        <f>IF(AND($B2&gt;=19,$B2&lt;=23,NOT(ISBLANK($B2))),$E2,"")</f>
      </c>
      <c r="N2" s="3">
        <f>IF(NOT(ISBLANK($D2)),$D2,"")</f>
        <v>2.87</v>
      </c>
      <c r="O2" s="3">
        <f>IF(AND($B2&gt;=40,$B2&lt;=42,NOT(ISBLANK($B2))),$E2,"")</f>
      </c>
      <c r="Q2" s="3">
        <f>N2</f>
        <v>2.87</v>
      </c>
      <c r="R2" s="2">
        <f aca="true" t="shared" si="0" ref="R2:R50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 t="str">
        <f>IF(Z2&gt;0,AVERAGE(I:I),"/")</f>
        <v>/</v>
      </c>
      <c r="Y2" s="3" t="str">
        <f>IF(Z2&gt;1,STDEV(I:I),"/")</f>
        <v>/</v>
      </c>
      <c r="Z2" s="3">
        <f>SUMPRODUCT((ISNUMBER(I:I))*1)</f>
        <v>0</v>
      </c>
      <c r="AB2" s="3">
        <f>IF(AD2&gt;0,AVERAGE(L:L),"/")</f>
        <v>4.301666666666667</v>
      </c>
      <c r="AC2" s="3">
        <f>IF(AD2&gt;1,STDEV(L:L),"/")</f>
        <v>0.05455883674224241</v>
      </c>
      <c r="AD2" s="3">
        <f>SUMPRODUCT((ISNUMBER(L:L))*1)</f>
        <v>6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4.5</v>
      </c>
      <c r="B3" s="1">
        <v>5.08</v>
      </c>
      <c r="E3" s="3">
        <f aca="true" t="shared" si="1" ref="E3:E50">IF(NOT(ISBLANK($D3)),$D3,"")</f>
      </c>
      <c r="F3" s="3">
        <f aca="true" t="shared" si="2" ref="F3:F50">IF(AND($B3&gt;=-1,$B3&lt;=0.137,NOT(ISBLANK($B3))),$E3,"")</f>
      </c>
      <c r="H3" s="3">
        <f aca="true" t="shared" si="3" ref="H3:H50">IF(NOT(ISBLANK($D3)),$D3,"")</f>
      </c>
      <c r="I3" s="3">
        <f aca="true" t="shared" si="4" ref="I3:I50">IF(AND($B3&gt;=5.5,$B3&lt;=6.5,NOT(ISBLANK($B3))),$E3,"")</f>
      </c>
      <c r="K3" s="3">
        <f aca="true" t="shared" si="5" ref="K3:K50">IF(NOT(ISBLANK($D3)),$D3,"")</f>
      </c>
      <c r="L3" s="3">
        <f aca="true" t="shared" si="6" ref="L3:L50">IF(AND($B3&gt;=19,$B3&lt;=23,NOT(ISBLANK($B3))),$E3,"")</f>
      </c>
      <c r="N3" s="3">
        <f aca="true" t="shared" si="7" ref="N3:N50">IF(NOT(ISBLANK($D3)),$D3,"")</f>
      </c>
      <c r="O3" s="3">
        <f aca="true" t="shared" si="8" ref="O3:O50">IF(AND($B3&gt;=40,$B3&lt;=42,NOT(ISBLANK($B3))),$E3,"")</f>
      </c>
      <c r="Q3" s="3">
        <f aca="true" t="shared" si="9" ref="Q3:Q50">N3</f>
      </c>
      <c r="R3" s="2">
        <f t="shared" si="0"/>
      </c>
    </row>
    <row r="4" spans="1:18" ht="15">
      <c r="A4" s="1">
        <v>6</v>
      </c>
      <c r="B4" s="1">
        <v>5.44</v>
      </c>
      <c r="C4" s="1">
        <v>0.5</v>
      </c>
      <c r="D4" s="1">
        <v>2.81</v>
      </c>
      <c r="E4" s="3">
        <f t="shared" si="1"/>
        <v>2.81</v>
      </c>
      <c r="F4" s="3">
        <f t="shared" si="2"/>
      </c>
      <c r="H4" s="3">
        <f t="shared" si="3"/>
        <v>2.81</v>
      </c>
      <c r="I4" s="3">
        <f t="shared" si="4"/>
      </c>
      <c r="K4" s="3">
        <f t="shared" si="5"/>
        <v>2.81</v>
      </c>
      <c r="L4" s="3">
        <f t="shared" si="6"/>
      </c>
      <c r="N4" s="3">
        <f t="shared" si="7"/>
        <v>2.81</v>
      </c>
      <c r="O4" s="3">
        <f t="shared" si="8"/>
      </c>
      <c r="Q4" s="3">
        <f t="shared" si="9"/>
        <v>2.81</v>
      </c>
      <c r="R4" s="2">
        <f t="shared" si="0"/>
      </c>
    </row>
    <row r="5" spans="1:21" ht="15">
      <c r="A5" s="1">
        <v>13.5</v>
      </c>
      <c r="B5" s="1">
        <v>7.25</v>
      </c>
      <c r="E5" s="3">
        <f t="shared" si="1"/>
      </c>
      <c r="F5" s="3">
        <f t="shared" si="2"/>
      </c>
      <c r="H5" s="3">
        <f t="shared" si="3"/>
      </c>
      <c r="I5" s="3">
        <f t="shared" si="4"/>
      </c>
      <c r="K5" s="3">
        <f t="shared" si="5"/>
      </c>
      <c r="L5" s="3">
        <f t="shared" si="6"/>
      </c>
      <c r="N5" s="3">
        <f t="shared" si="7"/>
      </c>
      <c r="O5" s="3">
        <f t="shared" si="8"/>
      </c>
      <c r="Q5" s="3">
        <f t="shared" si="9"/>
      </c>
      <c r="R5" s="2">
        <f t="shared" si="0"/>
      </c>
      <c r="T5" s="3" t="s">
        <v>19</v>
      </c>
      <c r="U5" s="3" t="s">
        <v>20</v>
      </c>
    </row>
    <row r="6" spans="1:21" ht="15">
      <c r="A6" s="1">
        <v>16</v>
      </c>
      <c r="B6" s="1">
        <v>7.85</v>
      </c>
      <c r="C6" s="1">
        <v>0.38</v>
      </c>
      <c r="D6" s="1">
        <v>2.83</v>
      </c>
      <c r="E6" s="3">
        <f t="shared" si="1"/>
        <v>2.83</v>
      </c>
      <c r="F6" s="3">
        <f t="shared" si="2"/>
      </c>
      <c r="H6" s="3">
        <f t="shared" si="3"/>
        <v>2.83</v>
      </c>
      <c r="I6" s="3">
        <f t="shared" si="4"/>
      </c>
      <c r="K6" s="3">
        <f t="shared" si="5"/>
        <v>2.83</v>
      </c>
      <c r="L6" s="3">
        <f t="shared" si="6"/>
      </c>
      <c r="N6" s="3">
        <f t="shared" si="7"/>
        <v>2.83</v>
      </c>
      <c r="O6" s="3">
        <f t="shared" si="8"/>
      </c>
      <c r="Q6" s="3">
        <f t="shared" si="9"/>
        <v>2.83</v>
      </c>
      <c r="R6" s="2">
        <f t="shared" si="0"/>
      </c>
      <c r="T6" s="3">
        <f>SMALL(B:B,1)</f>
        <v>4.24</v>
      </c>
      <c r="U6" s="3">
        <f>LARGE(B:B,1)</f>
        <v>30</v>
      </c>
    </row>
    <row r="7" spans="1:18" ht="15">
      <c r="A7" s="1">
        <v>18.8</v>
      </c>
      <c r="B7" s="1">
        <v>8.34</v>
      </c>
      <c r="E7" s="3">
        <f t="shared" si="1"/>
      </c>
      <c r="F7" s="3">
        <f t="shared" si="2"/>
      </c>
      <c r="H7" s="3">
        <f t="shared" si="3"/>
      </c>
      <c r="I7" s="3">
        <f t="shared" si="4"/>
      </c>
      <c r="K7" s="3">
        <f t="shared" si="5"/>
      </c>
      <c r="L7" s="3">
        <f t="shared" si="6"/>
      </c>
      <c r="N7" s="3">
        <f t="shared" si="7"/>
      </c>
      <c r="O7" s="3">
        <f t="shared" si="8"/>
      </c>
      <c r="Q7" s="3">
        <f t="shared" si="9"/>
      </c>
      <c r="R7" s="2">
        <f t="shared" si="0"/>
      </c>
    </row>
    <row r="8" spans="1:18" ht="15">
      <c r="A8" s="1">
        <v>24</v>
      </c>
      <c r="B8" s="1">
        <v>9.29</v>
      </c>
      <c r="E8" s="3">
        <f t="shared" si="1"/>
      </c>
      <c r="F8" s="3">
        <f t="shared" si="2"/>
      </c>
      <c r="H8" s="3">
        <f t="shared" si="3"/>
      </c>
      <c r="I8" s="3">
        <f t="shared" si="4"/>
      </c>
      <c r="K8" s="3">
        <f t="shared" si="5"/>
      </c>
      <c r="L8" s="3">
        <f t="shared" si="6"/>
      </c>
      <c r="N8" s="3">
        <f t="shared" si="7"/>
      </c>
      <c r="O8" s="3">
        <f t="shared" si="8"/>
      </c>
      <c r="Q8" s="3">
        <f t="shared" si="9"/>
      </c>
      <c r="R8" s="2">
        <f t="shared" si="0"/>
      </c>
    </row>
    <row r="9" spans="1:18" ht="15">
      <c r="A9" s="1">
        <v>26</v>
      </c>
      <c r="B9" s="1">
        <v>9.65</v>
      </c>
      <c r="C9" s="1">
        <v>0.36</v>
      </c>
      <c r="D9" s="1">
        <v>3.22</v>
      </c>
      <c r="E9" s="3">
        <f t="shared" si="1"/>
        <v>3.22</v>
      </c>
      <c r="F9" s="3">
        <f t="shared" si="2"/>
      </c>
      <c r="H9" s="3">
        <f t="shared" si="3"/>
        <v>3.22</v>
      </c>
      <c r="I9" s="3">
        <f t="shared" si="4"/>
      </c>
      <c r="K9" s="3">
        <f t="shared" si="5"/>
        <v>3.22</v>
      </c>
      <c r="L9" s="3">
        <f t="shared" si="6"/>
      </c>
      <c r="N9" s="3">
        <f t="shared" si="7"/>
        <v>3.22</v>
      </c>
      <c r="O9" s="3">
        <f t="shared" si="8"/>
      </c>
      <c r="Q9" s="3">
        <f t="shared" si="9"/>
        <v>3.22</v>
      </c>
      <c r="R9" s="2">
        <f t="shared" si="0"/>
      </c>
    </row>
    <row r="10" spans="1:18" ht="15">
      <c r="A10" s="1">
        <v>29</v>
      </c>
      <c r="B10" s="1">
        <v>10.19</v>
      </c>
      <c r="E10" s="3">
        <f t="shared" si="1"/>
      </c>
      <c r="F10" s="3">
        <f t="shared" si="2"/>
      </c>
      <c r="H10" s="3">
        <f t="shared" si="3"/>
      </c>
      <c r="I10" s="3">
        <f t="shared" si="4"/>
      </c>
      <c r="K10" s="3">
        <f t="shared" si="5"/>
      </c>
      <c r="L10" s="3">
        <f t="shared" si="6"/>
      </c>
      <c r="N10" s="3">
        <f t="shared" si="7"/>
      </c>
      <c r="O10" s="3">
        <f t="shared" si="8"/>
      </c>
      <c r="Q10" s="3">
        <f t="shared" si="9"/>
      </c>
      <c r="R10" s="2">
        <f t="shared" si="0"/>
      </c>
    </row>
    <row r="11" spans="1:18" ht="15">
      <c r="A11" s="1">
        <v>34</v>
      </c>
      <c r="B11" s="1">
        <v>11.08</v>
      </c>
      <c r="E11" s="3">
        <f t="shared" si="1"/>
      </c>
      <c r="F11" s="3">
        <f t="shared" si="2"/>
      </c>
      <c r="H11" s="3">
        <f t="shared" si="3"/>
      </c>
      <c r="I11" s="3">
        <f t="shared" si="4"/>
      </c>
      <c r="K11" s="3">
        <f t="shared" si="5"/>
      </c>
      <c r="L11" s="3">
        <f t="shared" si="6"/>
      </c>
      <c r="N11" s="3">
        <f t="shared" si="7"/>
      </c>
      <c r="O11" s="3">
        <f t="shared" si="8"/>
      </c>
      <c r="Q11" s="3">
        <f t="shared" si="9"/>
      </c>
      <c r="R11" s="2">
        <f t="shared" si="0"/>
      </c>
    </row>
    <row r="12" spans="1:18" ht="15">
      <c r="A12" s="1">
        <v>36</v>
      </c>
      <c r="B12" s="1">
        <v>11.44</v>
      </c>
      <c r="C12" s="1">
        <v>0.21</v>
      </c>
      <c r="D12" s="1">
        <v>3.27</v>
      </c>
      <c r="E12" s="3">
        <f t="shared" si="1"/>
        <v>3.27</v>
      </c>
      <c r="F12" s="3">
        <f t="shared" si="2"/>
      </c>
      <c r="H12" s="3">
        <f t="shared" si="3"/>
        <v>3.27</v>
      </c>
      <c r="I12" s="3">
        <f t="shared" si="4"/>
      </c>
      <c r="K12" s="3">
        <f t="shared" si="5"/>
        <v>3.27</v>
      </c>
      <c r="L12" s="3">
        <f t="shared" si="6"/>
      </c>
      <c r="N12" s="3">
        <f t="shared" si="7"/>
        <v>3.27</v>
      </c>
      <c r="O12" s="3">
        <f t="shared" si="8"/>
      </c>
      <c r="Q12" s="3">
        <f t="shared" si="9"/>
        <v>3.27</v>
      </c>
      <c r="R12" s="2">
        <f t="shared" si="0"/>
      </c>
    </row>
    <row r="13" spans="1:18" ht="15">
      <c r="A13" s="1">
        <v>39</v>
      </c>
      <c r="B13" s="1">
        <v>11.98</v>
      </c>
      <c r="E13" s="3">
        <f t="shared" si="1"/>
      </c>
      <c r="F13" s="3">
        <f t="shared" si="2"/>
      </c>
      <c r="H13" s="3">
        <f t="shared" si="3"/>
      </c>
      <c r="I13" s="3">
        <f t="shared" si="4"/>
      </c>
      <c r="K13" s="3">
        <f t="shared" si="5"/>
      </c>
      <c r="L13" s="3">
        <f t="shared" si="6"/>
      </c>
      <c r="N13" s="3">
        <f t="shared" si="7"/>
      </c>
      <c r="O13" s="3">
        <f t="shared" si="8"/>
      </c>
      <c r="Q13" s="3">
        <f t="shared" si="9"/>
      </c>
      <c r="R13" s="2">
        <f t="shared" si="0"/>
      </c>
    </row>
    <row r="14" spans="1:18" ht="15">
      <c r="A14" s="1">
        <v>43.5</v>
      </c>
      <c r="B14" s="1">
        <v>12.79</v>
      </c>
      <c r="E14" s="3">
        <f t="shared" si="1"/>
      </c>
      <c r="F14" s="3">
        <f t="shared" si="2"/>
      </c>
      <c r="H14" s="3">
        <f t="shared" si="3"/>
      </c>
      <c r="I14" s="3">
        <f t="shared" si="4"/>
      </c>
      <c r="K14" s="3">
        <f t="shared" si="5"/>
      </c>
      <c r="L14" s="3">
        <f t="shared" si="6"/>
      </c>
      <c r="N14" s="3">
        <f t="shared" si="7"/>
      </c>
      <c r="O14" s="3">
        <f t="shared" si="8"/>
      </c>
      <c r="Q14" s="3">
        <f t="shared" si="9"/>
      </c>
      <c r="R14" s="2">
        <f t="shared" si="0"/>
      </c>
    </row>
    <row r="15" spans="1:18" ht="15">
      <c r="A15" s="1">
        <v>46</v>
      </c>
      <c r="B15" s="1">
        <v>13.24</v>
      </c>
      <c r="C15" s="1">
        <v>-0.5</v>
      </c>
      <c r="D15" s="1">
        <v>4.22</v>
      </c>
      <c r="E15" s="3">
        <f t="shared" si="1"/>
        <v>4.22</v>
      </c>
      <c r="F15" s="3">
        <f t="shared" si="2"/>
      </c>
      <c r="H15" s="3">
        <f t="shared" si="3"/>
        <v>4.22</v>
      </c>
      <c r="I15" s="3">
        <f t="shared" si="4"/>
      </c>
      <c r="K15" s="3">
        <f t="shared" si="5"/>
        <v>4.22</v>
      </c>
      <c r="L15" s="3">
        <f t="shared" si="6"/>
      </c>
      <c r="N15" s="3">
        <f t="shared" si="7"/>
        <v>4.22</v>
      </c>
      <c r="O15" s="3">
        <f t="shared" si="8"/>
      </c>
      <c r="Q15" s="3">
        <f t="shared" si="9"/>
        <v>4.22</v>
      </c>
      <c r="R15" s="2">
        <f t="shared" si="0"/>
      </c>
    </row>
    <row r="16" spans="1:18" ht="15">
      <c r="A16" s="1">
        <v>49</v>
      </c>
      <c r="B16" s="1">
        <v>13.78</v>
      </c>
      <c r="E16" s="3">
        <f t="shared" si="1"/>
      </c>
      <c r="F16" s="3">
        <f t="shared" si="2"/>
      </c>
      <c r="H16" s="3">
        <f t="shared" si="3"/>
      </c>
      <c r="I16" s="3">
        <f t="shared" si="4"/>
      </c>
      <c r="K16" s="3">
        <f t="shared" si="5"/>
      </c>
      <c r="L16" s="3">
        <f t="shared" si="6"/>
      </c>
      <c r="N16" s="3">
        <f t="shared" si="7"/>
      </c>
      <c r="O16" s="3">
        <f t="shared" si="8"/>
      </c>
      <c r="Q16" s="3">
        <f t="shared" si="9"/>
      </c>
      <c r="R16" s="2">
        <f t="shared" si="0"/>
      </c>
    </row>
    <row r="17" spans="1:18" ht="15">
      <c r="A17" s="1">
        <v>54</v>
      </c>
      <c r="B17" s="1">
        <v>14.66</v>
      </c>
      <c r="E17" s="3">
        <f t="shared" si="1"/>
      </c>
      <c r="F17" s="3">
        <f t="shared" si="2"/>
      </c>
      <c r="H17" s="3">
        <f t="shared" si="3"/>
      </c>
      <c r="I17" s="3">
        <f t="shared" si="4"/>
      </c>
      <c r="K17" s="3">
        <f t="shared" si="5"/>
      </c>
      <c r="L17" s="3">
        <f t="shared" si="6"/>
      </c>
      <c r="N17" s="3">
        <f t="shared" si="7"/>
      </c>
      <c r="O17" s="3">
        <f t="shared" si="8"/>
      </c>
      <c r="Q17" s="3">
        <f t="shared" si="9"/>
      </c>
      <c r="R17" s="2">
        <f t="shared" si="0"/>
      </c>
    </row>
    <row r="18" spans="1:18" ht="15">
      <c r="A18" s="1">
        <v>56</v>
      </c>
      <c r="B18" s="1">
        <v>15.01</v>
      </c>
      <c r="C18" s="1">
        <v>-0.5</v>
      </c>
      <c r="D18" s="1">
        <v>4.28</v>
      </c>
      <c r="E18" s="3">
        <f t="shared" si="1"/>
        <v>4.28</v>
      </c>
      <c r="F18" s="3">
        <f t="shared" si="2"/>
      </c>
      <c r="H18" s="3">
        <f t="shared" si="3"/>
        <v>4.28</v>
      </c>
      <c r="I18" s="3">
        <f t="shared" si="4"/>
      </c>
      <c r="K18" s="3">
        <f t="shared" si="5"/>
        <v>4.28</v>
      </c>
      <c r="L18" s="3">
        <f t="shared" si="6"/>
      </c>
      <c r="N18" s="3">
        <f t="shared" si="7"/>
        <v>4.28</v>
      </c>
      <c r="O18" s="3">
        <f t="shared" si="8"/>
      </c>
      <c r="Q18" s="3">
        <f t="shared" si="9"/>
        <v>4.28</v>
      </c>
      <c r="R18" s="2">
        <f t="shared" si="0"/>
      </c>
    </row>
    <row r="19" spans="1:18" ht="15">
      <c r="A19" s="1">
        <v>59</v>
      </c>
      <c r="B19" s="1">
        <v>15.54</v>
      </c>
      <c r="E19" s="3">
        <f t="shared" si="1"/>
      </c>
      <c r="F19" s="3">
        <f t="shared" si="2"/>
      </c>
      <c r="H19" s="3">
        <f t="shared" si="3"/>
      </c>
      <c r="I19" s="3">
        <f t="shared" si="4"/>
      </c>
      <c r="K19" s="3">
        <f t="shared" si="5"/>
      </c>
      <c r="L19" s="3">
        <f t="shared" si="6"/>
      </c>
      <c r="N19" s="3">
        <f t="shared" si="7"/>
      </c>
      <c r="O19" s="3">
        <f t="shared" si="8"/>
      </c>
      <c r="Q19" s="3">
        <f t="shared" si="9"/>
      </c>
      <c r="R19" s="2">
        <f t="shared" si="0"/>
      </c>
    </row>
    <row r="20" spans="1:18" ht="15">
      <c r="A20" s="1">
        <v>61</v>
      </c>
      <c r="B20" s="1">
        <v>15.88</v>
      </c>
      <c r="C20" s="1">
        <v>-0.85</v>
      </c>
      <c r="D20" s="1">
        <v>4.44</v>
      </c>
      <c r="E20" s="3">
        <f t="shared" si="1"/>
        <v>4.44</v>
      </c>
      <c r="F20" s="3">
        <f t="shared" si="2"/>
      </c>
      <c r="H20" s="3">
        <f t="shared" si="3"/>
        <v>4.44</v>
      </c>
      <c r="I20" s="3">
        <f t="shared" si="4"/>
      </c>
      <c r="K20" s="3">
        <f t="shared" si="5"/>
        <v>4.44</v>
      </c>
      <c r="L20" s="3">
        <f t="shared" si="6"/>
      </c>
      <c r="N20" s="3">
        <f t="shared" si="7"/>
        <v>4.44</v>
      </c>
      <c r="O20" s="3">
        <f t="shared" si="8"/>
      </c>
      <c r="Q20" s="3">
        <f t="shared" si="9"/>
        <v>4.44</v>
      </c>
      <c r="R20" s="2">
        <f t="shared" si="0"/>
      </c>
    </row>
    <row r="21" spans="1:18" ht="15">
      <c r="A21" s="1">
        <v>63.5</v>
      </c>
      <c r="B21" s="1">
        <v>16.32</v>
      </c>
      <c r="E21" s="3">
        <f t="shared" si="1"/>
      </c>
      <c r="F21" s="3">
        <f t="shared" si="2"/>
      </c>
      <c r="H21" s="3">
        <f t="shared" si="3"/>
      </c>
      <c r="I21" s="3">
        <f t="shared" si="4"/>
      </c>
      <c r="K21" s="3">
        <f t="shared" si="5"/>
      </c>
      <c r="L21" s="3">
        <f t="shared" si="6"/>
      </c>
      <c r="N21" s="3">
        <f t="shared" si="7"/>
      </c>
      <c r="O21" s="3">
        <f t="shared" si="8"/>
      </c>
      <c r="Q21" s="3">
        <f t="shared" si="9"/>
      </c>
      <c r="R21" s="2">
        <f t="shared" si="0"/>
      </c>
    </row>
    <row r="22" spans="1:18" ht="15">
      <c r="A22" s="1">
        <v>66</v>
      </c>
      <c r="B22" s="1">
        <v>16.76</v>
      </c>
      <c r="C22" s="1">
        <v>-0.76</v>
      </c>
      <c r="D22" s="1">
        <v>4.47</v>
      </c>
      <c r="E22" s="3">
        <f t="shared" si="1"/>
        <v>4.47</v>
      </c>
      <c r="F22" s="3">
        <f t="shared" si="2"/>
      </c>
      <c r="H22" s="3">
        <f t="shared" si="3"/>
        <v>4.47</v>
      </c>
      <c r="I22" s="3">
        <f t="shared" si="4"/>
      </c>
      <c r="K22" s="3">
        <f t="shared" si="5"/>
        <v>4.47</v>
      </c>
      <c r="L22" s="3">
        <f t="shared" si="6"/>
      </c>
      <c r="N22" s="3">
        <f t="shared" si="7"/>
        <v>4.47</v>
      </c>
      <c r="O22" s="3">
        <f t="shared" si="8"/>
      </c>
      <c r="Q22" s="3">
        <f t="shared" si="9"/>
        <v>4.47</v>
      </c>
      <c r="R22" s="2">
        <f t="shared" si="0"/>
      </c>
    </row>
    <row r="23" spans="1:18" ht="15">
      <c r="A23" s="1">
        <v>69.5</v>
      </c>
      <c r="B23" s="1">
        <v>17.37</v>
      </c>
      <c r="E23" s="3">
        <f t="shared" si="1"/>
      </c>
      <c r="F23" s="3">
        <f t="shared" si="2"/>
      </c>
      <c r="H23" s="3">
        <f t="shared" si="3"/>
      </c>
      <c r="I23" s="3">
        <f t="shared" si="4"/>
      </c>
      <c r="K23" s="3">
        <f t="shared" si="5"/>
      </c>
      <c r="L23" s="3">
        <f t="shared" si="6"/>
      </c>
      <c r="N23" s="3">
        <f t="shared" si="7"/>
      </c>
      <c r="O23" s="3">
        <f t="shared" si="8"/>
      </c>
      <c r="Q23" s="3">
        <f t="shared" si="9"/>
      </c>
      <c r="R23" s="2">
        <f t="shared" si="0"/>
      </c>
    </row>
    <row r="24" spans="1:18" ht="15">
      <c r="A24" s="1">
        <v>72</v>
      </c>
      <c r="B24" s="1">
        <v>17.8</v>
      </c>
      <c r="C24" s="1">
        <v>-0.31</v>
      </c>
      <c r="D24" s="1">
        <v>4.44</v>
      </c>
      <c r="E24" s="3">
        <f t="shared" si="1"/>
        <v>4.44</v>
      </c>
      <c r="F24" s="3">
        <f t="shared" si="2"/>
      </c>
      <c r="H24" s="3">
        <f t="shared" si="3"/>
        <v>4.44</v>
      </c>
      <c r="I24" s="3">
        <f t="shared" si="4"/>
      </c>
      <c r="K24" s="3">
        <f t="shared" si="5"/>
        <v>4.44</v>
      </c>
      <c r="L24" s="3">
        <f t="shared" si="6"/>
      </c>
      <c r="N24" s="3">
        <f t="shared" si="7"/>
        <v>4.44</v>
      </c>
      <c r="O24" s="3">
        <f t="shared" si="8"/>
      </c>
      <c r="Q24" s="3">
        <f t="shared" si="9"/>
        <v>4.44</v>
      </c>
      <c r="R24" s="2">
        <f t="shared" si="0"/>
      </c>
    </row>
    <row r="25" spans="1:18" ht="15">
      <c r="A25" s="1">
        <v>75.5</v>
      </c>
      <c r="B25" s="1">
        <v>18.41</v>
      </c>
      <c r="E25" s="3">
        <f t="shared" si="1"/>
      </c>
      <c r="F25" s="3">
        <f t="shared" si="2"/>
      </c>
      <c r="H25" s="3">
        <f t="shared" si="3"/>
      </c>
      <c r="I25" s="3">
        <f t="shared" si="4"/>
      </c>
      <c r="K25" s="3">
        <f t="shared" si="5"/>
      </c>
      <c r="L25" s="3">
        <f t="shared" si="6"/>
      </c>
      <c r="N25" s="3">
        <f t="shared" si="7"/>
      </c>
      <c r="O25" s="3">
        <f t="shared" si="8"/>
      </c>
      <c r="Q25" s="3">
        <f t="shared" si="9"/>
      </c>
      <c r="R25" s="2">
        <f t="shared" si="0"/>
      </c>
    </row>
    <row r="26" spans="1:18" ht="15">
      <c r="A26" s="1">
        <v>76</v>
      </c>
      <c r="B26" s="1">
        <v>18.5</v>
      </c>
      <c r="C26" s="1">
        <v>-0.93</v>
      </c>
      <c r="D26" s="1">
        <v>4.22</v>
      </c>
      <c r="E26" s="3">
        <f t="shared" si="1"/>
        <v>4.22</v>
      </c>
      <c r="F26" s="3">
        <f t="shared" si="2"/>
      </c>
      <c r="H26" s="3">
        <f t="shared" si="3"/>
        <v>4.22</v>
      </c>
      <c r="I26" s="3">
        <f t="shared" si="4"/>
      </c>
      <c r="K26" s="3">
        <f t="shared" si="5"/>
        <v>4.22</v>
      </c>
      <c r="L26" s="3">
        <f t="shared" si="6"/>
      </c>
      <c r="N26" s="3">
        <f t="shared" si="7"/>
        <v>4.22</v>
      </c>
      <c r="O26" s="3">
        <f t="shared" si="8"/>
      </c>
      <c r="Q26" s="3">
        <f t="shared" si="9"/>
        <v>4.22</v>
      </c>
      <c r="R26" s="2">
        <f t="shared" si="0"/>
      </c>
    </row>
    <row r="27" spans="1:18" ht="15">
      <c r="A27" s="1">
        <v>81</v>
      </c>
      <c r="B27" s="1">
        <v>19.12</v>
      </c>
      <c r="C27" s="1">
        <v>-0.48</v>
      </c>
      <c r="D27" s="1">
        <v>4.35</v>
      </c>
      <c r="E27" s="3">
        <f t="shared" si="1"/>
        <v>4.35</v>
      </c>
      <c r="F27" s="3">
        <f t="shared" si="2"/>
      </c>
      <c r="H27" s="3">
        <f t="shared" si="3"/>
        <v>4.35</v>
      </c>
      <c r="I27" s="3">
        <f t="shared" si="4"/>
      </c>
      <c r="K27" s="3">
        <f t="shared" si="5"/>
        <v>4.35</v>
      </c>
      <c r="L27" s="3">
        <f t="shared" si="6"/>
        <v>4.35</v>
      </c>
      <c r="N27" s="3">
        <f t="shared" si="7"/>
        <v>4.35</v>
      </c>
      <c r="O27" s="3">
        <f t="shared" si="8"/>
      </c>
      <c r="Q27" s="3">
        <f t="shared" si="9"/>
        <v>4.35</v>
      </c>
      <c r="R27" s="2">
        <f t="shared" si="0"/>
      </c>
    </row>
    <row r="28" spans="1:18" ht="15">
      <c r="A28" s="1">
        <v>83</v>
      </c>
      <c r="B28" s="1">
        <v>19.37</v>
      </c>
      <c r="E28" s="3">
        <f t="shared" si="1"/>
      </c>
      <c r="F28" s="3">
        <f t="shared" si="2"/>
      </c>
      <c r="H28" s="3">
        <f t="shared" si="3"/>
      </c>
      <c r="I28" s="3">
        <f t="shared" si="4"/>
      </c>
      <c r="K28" s="3">
        <f t="shared" si="5"/>
      </c>
      <c r="L28" s="3">
        <f t="shared" si="6"/>
      </c>
      <c r="N28" s="3">
        <f t="shared" si="7"/>
      </c>
      <c r="O28" s="3">
        <f t="shared" si="8"/>
      </c>
      <c r="Q28" s="3">
        <f t="shared" si="9"/>
      </c>
      <c r="R28" s="2">
        <f t="shared" si="0"/>
      </c>
    </row>
    <row r="29" spans="1:18" ht="15">
      <c r="A29" s="1">
        <v>86</v>
      </c>
      <c r="B29" s="1">
        <v>19.74</v>
      </c>
      <c r="C29" s="1">
        <v>-0.64</v>
      </c>
      <c r="D29" s="1">
        <v>4.38</v>
      </c>
      <c r="E29" s="3">
        <f t="shared" si="1"/>
        <v>4.38</v>
      </c>
      <c r="F29" s="3">
        <f t="shared" si="2"/>
      </c>
      <c r="H29" s="3">
        <f t="shared" si="3"/>
        <v>4.38</v>
      </c>
      <c r="I29" s="3">
        <f t="shared" si="4"/>
      </c>
      <c r="K29" s="3">
        <f t="shared" si="5"/>
        <v>4.38</v>
      </c>
      <c r="L29" s="3">
        <f t="shared" si="6"/>
        <v>4.38</v>
      </c>
      <c r="N29" s="3">
        <f t="shared" si="7"/>
        <v>4.38</v>
      </c>
      <c r="O29" s="3">
        <f t="shared" si="8"/>
      </c>
      <c r="Q29" s="3">
        <f t="shared" si="9"/>
        <v>4.38</v>
      </c>
      <c r="R29" s="2">
        <f t="shared" si="0"/>
      </c>
    </row>
    <row r="30" spans="1:18" ht="15">
      <c r="A30" s="1">
        <v>88</v>
      </c>
      <c r="B30" s="1">
        <v>19.99</v>
      </c>
      <c r="E30" s="3">
        <f t="shared" si="1"/>
      </c>
      <c r="F30" s="3">
        <f t="shared" si="2"/>
      </c>
      <c r="H30" s="3">
        <f t="shared" si="3"/>
      </c>
      <c r="I30" s="3">
        <f t="shared" si="4"/>
      </c>
      <c r="K30" s="3">
        <f t="shared" si="5"/>
      </c>
      <c r="L30" s="3">
        <f t="shared" si="6"/>
      </c>
      <c r="N30" s="3">
        <f t="shared" si="7"/>
      </c>
      <c r="O30" s="3">
        <f t="shared" si="8"/>
      </c>
      <c r="Q30" s="3">
        <f t="shared" si="9"/>
      </c>
      <c r="R30" s="2">
        <f t="shared" si="0"/>
      </c>
    </row>
    <row r="31" spans="1:18" ht="15">
      <c r="A31" s="1">
        <v>96</v>
      </c>
      <c r="B31" s="1">
        <v>20.98</v>
      </c>
      <c r="C31" s="1">
        <v>-0.77</v>
      </c>
      <c r="D31" s="1">
        <v>4.31</v>
      </c>
      <c r="E31" s="3">
        <f t="shared" si="1"/>
        <v>4.31</v>
      </c>
      <c r="F31" s="3">
        <f t="shared" si="2"/>
      </c>
      <c r="H31" s="3">
        <f t="shared" si="3"/>
        <v>4.31</v>
      </c>
      <c r="I31" s="3">
        <f t="shared" si="4"/>
      </c>
      <c r="K31" s="3">
        <f t="shared" si="5"/>
        <v>4.31</v>
      </c>
      <c r="L31" s="3">
        <f t="shared" si="6"/>
        <v>4.31</v>
      </c>
      <c r="N31" s="3">
        <f t="shared" si="7"/>
        <v>4.31</v>
      </c>
      <c r="O31" s="3">
        <f t="shared" si="8"/>
      </c>
      <c r="Q31" s="3">
        <f t="shared" si="9"/>
        <v>4.31</v>
      </c>
      <c r="R31" s="2">
        <f t="shared" si="0"/>
      </c>
    </row>
    <row r="32" spans="1:18" ht="15">
      <c r="A32" s="1">
        <v>101</v>
      </c>
      <c r="B32" s="1">
        <v>21.6</v>
      </c>
      <c r="C32" s="1">
        <v>-0.51</v>
      </c>
      <c r="D32" s="1">
        <v>4.25</v>
      </c>
      <c r="E32" s="3">
        <f t="shared" si="1"/>
        <v>4.25</v>
      </c>
      <c r="F32" s="3">
        <f t="shared" si="2"/>
      </c>
      <c r="H32" s="3">
        <f t="shared" si="3"/>
        <v>4.25</v>
      </c>
      <c r="I32" s="3">
        <f t="shared" si="4"/>
      </c>
      <c r="K32" s="3">
        <f t="shared" si="5"/>
        <v>4.25</v>
      </c>
      <c r="L32" s="3">
        <f t="shared" si="6"/>
        <v>4.25</v>
      </c>
      <c r="N32" s="3">
        <f t="shared" si="7"/>
        <v>4.25</v>
      </c>
      <c r="O32" s="3">
        <f t="shared" si="8"/>
      </c>
      <c r="Q32" s="3">
        <f t="shared" si="9"/>
        <v>4.25</v>
      </c>
      <c r="R32" s="2">
        <f t="shared" si="0"/>
      </c>
    </row>
    <row r="33" spans="1:18" ht="15">
      <c r="A33" s="1">
        <v>103.5</v>
      </c>
      <c r="B33" s="1">
        <v>21.91</v>
      </c>
      <c r="E33" s="3">
        <f t="shared" si="1"/>
      </c>
      <c r="F33" s="3">
        <f t="shared" si="2"/>
      </c>
      <c r="H33" s="3">
        <f t="shared" si="3"/>
      </c>
      <c r="I33" s="3">
        <f t="shared" si="4"/>
      </c>
      <c r="K33" s="3">
        <f t="shared" si="5"/>
      </c>
      <c r="L33" s="3">
        <f t="shared" si="6"/>
      </c>
      <c r="N33" s="3">
        <f t="shared" si="7"/>
      </c>
      <c r="O33" s="3">
        <f t="shared" si="8"/>
      </c>
      <c r="Q33" s="3">
        <f t="shared" si="9"/>
      </c>
      <c r="R33" s="2">
        <f t="shared" si="0"/>
      </c>
    </row>
    <row r="34" spans="1:18" ht="15">
      <c r="A34" s="1">
        <v>106</v>
      </c>
      <c r="B34" s="1">
        <v>22.22</v>
      </c>
      <c r="C34" s="1">
        <v>-0.78</v>
      </c>
      <c r="D34" s="1">
        <v>4.27</v>
      </c>
      <c r="E34" s="3">
        <f t="shared" si="1"/>
        <v>4.27</v>
      </c>
      <c r="F34" s="3">
        <f t="shared" si="2"/>
      </c>
      <c r="H34" s="3">
        <f t="shared" si="3"/>
        <v>4.27</v>
      </c>
      <c r="I34" s="3">
        <f t="shared" si="4"/>
      </c>
      <c r="K34" s="3">
        <f t="shared" si="5"/>
        <v>4.27</v>
      </c>
      <c r="L34" s="3">
        <f t="shared" si="6"/>
        <v>4.27</v>
      </c>
      <c r="N34" s="3">
        <f t="shared" si="7"/>
        <v>4.27</v>
      </c>
      <c r="O34" s="3">
        <f t="shared" si="8"/>
      </c>
      <c r="Q34" s="3">
        <f t="shared" si="9"/>
        <v>4.27</v>
      </c>
      <c r="R34" s="2">
        <f t="shared" si="0"/>
      </c>
    </row>
    <row r="35" spans="1:18" ht="15">
      <c r="A35" s="1">
        <v>108</v>
      </c>
      <c r="B35" s="1">
        <v>22.47</v>
      </c>
      <c r="E35" s="3">
        <f t="shared" si="1"/>
      </c>
      <c r="F35" s="3">
        <f t="shared" si="2"/>
      </c>
      <c r="H35" s="3">
        <f t="shared" si="3"/>
      </c>
      <c r="I35" s="3">
        <f t="shared" si="4"/>
      </c>
      <c r="K35" s="3">
        <f t="shared" si="5"/>
      </c>
      <c r="L35" s="3">
        <f t="shared" si="6"/>
      </c>
      <c r="N35" s="3">
        <f t="shared" si="7"/>
      </c>
      <c r="O35" s="3">
        <f t="shared" si="8"/>
      </c>
      <c r="Q35" s="3">
        <f t="shared" si="9"/>
      </c>
      <c r="R35" s="2">
        <f t="shared" si="0"/>
      </c>
    </row>
    <row r="36" spans="1:18" ht="15">
      <c r="A36" s="1">
        <v>111</v>
      </c>
      <c r="B36" s="1">
        <v>22.84</v>
      </c>
      <c r="C36" s="1">
        <v>-0.94</v>
      </c>
      <c r="D36" s="1">
        <v>4.25</v>
      </c>
      <c r="E36" s="3">
        <f t="shared" si="1"/>
        <v>4.25</v>
      </c>
      <c r="F36" s="3">
        <f t="shared" si="2"/>
      </c>
      <c r="H36" s="3">
        <f t="shared" si="3"/>
        <v>4.25</v>
      </c>
      <c r="I36" s="3">
        <f t="shared" si="4"/>
      </c>
      <c r="K36" s="3">
        <f t="shared" si="5"/>
        <v>4.25</v>
      </c>
      <c r="L36" s="3">
        <f t="shared" si="6"/>
        <v>4.25</v>
      </c>
      <c r="N36" s="3">
        <f t="shared" si="7"/>
        <v>4.25</v>
      </c>
      <c r="O36" s="3">
        <f t="shared" si="8"/>
      </c>
      <c r="Q36" s="3">
        <f t="shared" si="9"/>
        <v>4.25</v>
      </c>
      <c r="R36" s="2">
        <f t="shared" si="0"/>
      </c>
    </row>
    <row r="37" spans="1:18" ht="15">
      <c r="A37" s="1">
        <v>113.5</v>
      </c>
      <c r="B37" s="1">
        <v>23.15</v>
      </c>
      <c r="E37" s="3">
        <f t="shared" si="1"/>
      </c>
      <c r="F37" s="3">
        <f t="shared" si="2"/>
      </c>
      <c r="H37" s="3">
        <f t="shared" si="3"/>
      </c>
      <c r="I37" s="3">
        <f t="shared" si="4"/>
      </c>
      <c r="K37" s="3">
        <f t="shared" si="5"/>
      </c>
      <c r="L37" s="3">
        <f t="shared" si="6"/>
      </c>
      <c r="N37" s="3">
        <f t="shared" si="7"/>
      </c>
      <c r="O37" s="3">
        <f t="shared" si="8"/>
      </c>
      <c r="Q37" s="3">
        <f t="shared" si="9"/>
      </c>
      <c r="R37" s="2">
        <f t="shared" si="0"/>
      </c>
    </row>
    <row r="38" spans="1:18" ht="15">
      <c r="A38" s="1">
        <v>118</v>
      </c>
      <c r="B38" s="1">
        <v>23.71</v>
      </c>
      <c r="E38" s="3">
        <f t="shared" si="1"/>
      </c>
      <c r="F38" s="3">
        <f t="shared" si="2"/>
      </c>
      <c r="H38" s="3">
        <f t="shared" si="3"/>
      </c>
      <c r="I38" s="3">
        <f t="shared" si="4"/>
      </c>
      <c r="K38" s="3">
        <f t="shared" si="5"/>
      </c>
      <c r="L38" s="3">
        <f t="shared" si="6"/>
      </c>
      <c r="N38" s="3">
        <f t="shared" si="7"/>
      </c>
      <c r="O38" s="3">
        <f t="shared" si="8"/>
      </c>
      <c r="Q38" s="3">
        <f t="shared" si="9"/>
      </c>
      <c r="R38" s="2">
        <f t="shared" si="0"/>
      </c>
    </row>
    <row r="39" spans="1:18" ht="15">
      <c r="A39" s="1">
        <v>121</v>
      </c>
      <c r="B39" s="1">
        <v>24.08</v>
      </c>
      <c r="C39" s="1">
        <v>-0.93</v>
      </c>
      <c r="D39" s="1">
        <v>4.34</v>
      </c>
      <c r="E39" s="3">
        <f t="shared" si="1"/>
        <v>4.34</v>
      </c>
      <c r="F39" s="3">
        <f t="shared" si="2"/>
      </c>
      <c r="H39" s="3">
        <f t="shared" si="3"/>
        <v>4.34</v>
      </c>
      <c r="I39" s="3">
        <f t="shared" si="4"/>
      </c>
      <c r="K39" s="3">
        <f t="shared" si="5"/>
        <v>4.34</v>
      </c>
      <c r="L39" s="3">
        <f t="shared" si="6"/>
      </c>
      <c r="N39" s="3">
        <f t="shared" si="7"/>
        <v>4.34</v>
      </c>
      <c r="O39" s="3">
        <f t="shared" si="8"/>
      </c>
      <c r="Q39" s="3">
        <f t="shared" si="9"/>
        <v>4.34</v>
      </c>
      <c r="R39" s="2">
        <f t="shared" si="0"/>
      </c>
    </row>
    <row r="40" spans="1:18" ht="15">
      <c r="A40" s="1">
        <v>123.5</v>
      </c>
      <c r="B40" s="1">
        <v>24.39</v>
      </c>
      <c r="E40" s="3">
        <f t="shared" si="1"/>
      </c>
      <c r="F40" s="3">
        <f t="shared" si="2"/>
      </c>
      <c r="H40" s="3">
        <f t="shared" si="3"/>
      </c>
      <c r="I40" s="3">
        <f t="shared" si="4"/>
      </c>
      <c r="K40" s="3">
        <f t="shared" si="5"/>
      </c>
      <c r="L40" s="3">
        <f t="shared" si="6"/>
      </c>
      <c r="N40" s="3">
        <f t="shared" si="7"/>
      </c>
      <c r="O40" s="3">
        <f t="shared" si="8"/>
      </c>
      <c r="Q40" s="3">
        <f t="shared" si="9"/>
      </c>
      <c r="R40" s="2">
        <f t="shared" si="0"/>
      </c>
    </row>
    <row r="41" spans="1:18" ht="15">
      <c r="A41" s="1">
        <v>126</v>
      </c>
      <c r="B41" s="1">
        <v>24.7</v>
      </c>
      <c r="C41" s="1">
        <v>-0.86</v>
      </c>
      <c r="D41" s="1">
        <v>4.4</v>
      </c>
      <c r="E41" s="3">
        <f t="shared" si="1"/>
        <v>4.4</v>
      </c>
      <c r="F41" s="3">
        <f t="shared" si="2"/>
      </c>
      <c r="H41" s="3">
        <f t="shared" si="3"/>
        <v>4.4</v>
      </c>
      <c r="I41" s="3">
        <f t="shared" si="4"/>
      </c>
      <c r="K41" s="3">
        <f t="shared" si="5"/>
        <v>4.4</v>
      </c>
      <c r="L41" s="3">
        <f t="shared" si="6"/>
      </c>
      <c r="N41" s="3">
        <f t="shared" si="7"/>
        <v>4.4</v>
      </c>
      <c r="O41" s="3">
        <f t="shared" si="8"/>
      </c>
      <c r="Q41" s="3">
        <f t="shared" si="9"/>
        <v>4.4</v>
      </c>
      <c r="R41" s="2">
        <f t="shared" si="0"/>
      </c>
    </row>
    <row r="42" spans="1:18" ht="15">
      <c r="A42" s="1">
        <v>128</v>
      </c>
      <c r="B42" s="1">
        <v>24.95</v>
      </c>
      <c r="E42" s="3">
        <f t="shared" si="1"/>
      </c>
      <c r="F42" s="3">
        <f t="shared" si="2"/>
      </c>
      <c r="H42" s="3">
        <f t="shared" si="3"/>
      </c>
      <c r="I42" s="3">
        <f t="shared" si="4"/>
      </c>
      <c r="K42" s="3">
        <f t="shared" si="5"/>
      </c>
      <c r="L42" s="3">
        <f t="shared" si="6"/>
      </c>
      <c r="N42" s="3">
        <f t="shared" si="7"/>
      </c>
      <c r="O42" s="3">
        <f t="shared" si="8"/>
      </c>
      <c r="Q42" s="3">
        <f t="shared" si="9"/>
      </c>
      <c r="R42" s="2">
        <f t="shared" si="0"/>
      </c>
    </row>
    <row r="43" spans="1:18" ht="15">
      <c r="A43" s="1">
        <v>131</v>
      </c>
      <c r="B43" s="1">
        <v>25.32</v>
      </c>
      <c r="C43" s="1">
        <v>-0.76</v>
      </c>
      <c r="D43" s="1">
        <v>4.4</v>
      </c>
      <c r="E43" s="3">
        <f t="shared" si="1"/>
        <v>4.4</v>
      </c>
      <c r="F43" s="3">
        <f t="shared" si="2"/>
      </c>
      <c r="H43" s="3">
        <f t="shared" si="3"/>
        <v>4.4</v>
      </c>
      <c r="I43" s="3">
        <f t="shared" si="4"/>
      </c>
      <c r="K43" s="3">
        <f t="shared" si="5"/>
        <v>4.4</v>
      </c>
      <c r="L43" s="3">
        <f t="shared" si="6"/>
      </c>
      <c r="N43" s="3">
        <f t="shared" si="7"/>
        <v>4.4</v>
      </c>
      <c r="O43" s="3">
        <f t="shared" si="8"/>
      </c>
      <c r="Q43" s="3">
        <f t="shared" si="9"/>
        <v>4.4</v>
      </c>
      <c r="R43" s="2">
        <f t="shared" si="0"/>
      </c>
    </row>
    <row r="44" spans="1:18" ht="15">
      <c r="A44" s="1">
        <v>136</v>
      </c>
      <c r="B44" s="1">
        <v>25.94</v>
      </c>
      <c r="C44" s="1">
        <v>-1.05</v>
      </c>
      <c r="D44" s="1">
        <v>4.14</v>
      </c>
      <c r="E44" s="3">
        <f t="shared" si="1"/>
        <v>4.14</v>
      </c>
      <c r="F44" s="3">
        <f t="shared" si="2"/>
      </c>
      <c r="H44" s="3">
        <f t="shared" si="3"/>
        <v>4.14</v>
      </c>
      <c r="I44" s="3">
        <f t="shared" si="4"/>
      </c>
      <c r="K44" s="3">
        <f t="shared" si="5"/>
        <v>4.14</v>
      </c>
      <c r="L44" s="3">
        <f t="shared" si="6"/>
      </c>
      <c r="N44" s="3">
        <f t="shared" si="7"/>
        <v>4.14</v>
      </c>
      <c r="O44" s="3">
        <f t="shared" si="8"/>
      </c>
      <c r="Q44" s="3">
        <f t="shared" si="9"/>
        <v>4.14</v>
      </c>
      <c r="R44" s="2">
        <f t="shared" si="0"/>
      </c>
    </row>
    <row r="45" spans="1:18" ht="15">
      <c r="A45" s="1">
        <v>141</v>
      </c>
      <c r="B45" s="1">
        <v>26.56</v>
      </c>
      <c r="C45" s="1">
        <v>-0.78</v>
      </c>
      <c r="D45" s="1">
        <v>4.27</v>
      </c>
      <c r="E45" s="3">
        <f t="shared" si="1"/>
        <v>4.27</v>
      </c>
      <c r="F45" s="3">
        <f t="shared" si="2"/>
      </c>
      <c r="H45" s="3">
        <f t="shared" si="3"/>
        <v>4.27</v>
      </c>
      <c r="I45" s="3">
        <f t="shared" si="4"/>
      </c>
      <c r="K45" s="3">
        <f t="shared" si="5"/>
        <v>4.27</v>
      </c>
      <c r="L45" s="3">
        <f t="shared" si="6"/>
      </c>
      <c r="N45" s="3">
        <f t="shared" si="7"/>
        <v>4.27</v>
      </c>
      <c r="O45" s="3">
        <f t="shared" si="8"/>
      </c>
      <c r="Q45" s="3">
        <f t="shared" si="9"/>
        <v>4.27</v>
      </c>
      <c r="R45" s="2">
        <f t="shared" si="0"/>
      </c>
    </row>
    <row r="46" spans="1:18" ht="15">
      <c r="A46" s="1">
        <v>146</v>
      </c>
      <c r="B46" s="1">
        <v>27.18</v>
      </c>
      <c r="C46" s="1">
        <v>-0.55</v>
      </c>
      <c r="D46" s="1">
        <v>4.22</v>
      </c>
      <c r="E46" s="3">
        <f t="shared" si="1"/>
        <v>4.22</v>
      </c>
      <c r="F46" s="3">
        <f t="shared" si="2"/>
      </c>
      <c r="H46" s="3">
        <f t="shared" si="3"/>
        <v>4.22</v>
      </c>
      <c r="I46" s="3">
        <f t="shared" si="4"/>
      </c>
      <c r="K46" s="3">
        <f t="shared" si="5"/>
        <v>4.22</v>
      </c>
      <c r="L46" s="3">
        <f t="shared" si="6"/>
      </c>
      <c r="N46" s="3">
        <f t="shared" si="7"/>
        <v>4.22</v>
      </c>
      <c r="O46" s="3">
        <f t="shared" si="8"/>
      </c>
      <c r="Q46" s="3">
        <f t="shared" si="9"/>
        <v>4.22</v>
      </c>
      <c r="R46" s="2">
        <f t="shared" si="0"/>
      </c>
    </row>
    <row r="47" spans="1:18" ht="15">
      <c r="A47" s="1">
        <v>148</v>
      </c>
      <c r="B47" s="1">
        <v>27.43</v>
      </c>
      <c r="E47" s="3">
        <f t="shared" si="1"/>
      </c>
      <c r="F47" s="3">
        <f t="shared" si="2"/>
      </c>
      <c r="H47" s="3">
        <f t="shared" si="3"/>
      </c>
      <c r="I47" s="3">
        <f t="shared" si="4"/>
      </c>
      <c r="K47" s="3">
        <f t="shared" si="5"/>
      </c>
      <c r="L47" s="3">
        <f t="shared" si="6"/>
      </c>
      <c r="N47" s="3">
        <f t="shared" si="7"/>
      </c>
      <c r="O47" s="3">
        <f t="shared" si="8"/>
      </c>
      <c r="Q47" s="3">
        <f t="shared" si="9"/>
      </c>
      <c r="R47" s="2">
        <f t="shared" si="0"/>
      </c>
    </row>
    <row r="48" spans="1:18" ht="15">
      <c r="A48" s="1">
        <v>156</v>
      </c>
      <c r="B48" s="1">
        <v>28.53</v>
      </c>
      <c r="C48" s="1">
        <v>-0.65</v>
      </c>
      <c r="D48" s="1">
        <v>3.93</v>
      </c>
      <c r="E48" s="3">
        <f t="shared" si="1"/>
        <v>3.93</v>
      </c>
      <c r="F48" s="3">
        <f t="shared" si="2"/>
      </c>
      <c r="H48" s="3">
        <f t="shared" si="3"/>
        <v>3.93</v>
      </c>
      <c r="I48" s="3">
        <f t="shared" si="4"/>
      </c>
      <c r="K48" s="3">
        <f t="shared" si="5"/>
        <v>3.93</v>
      </c>
      <c r="L48" s="3">
        <f t="shared" si="6"/>
      </c>
      <c r="N48" s="3">
        <f t="shared" si="7"/>
        <v>3.93</v>
      </c>
      <c r="O48" s="3">
        <f t="shared" si="8"/>
      </c>
      <c r="Q48" s="3">
        <f t="shared" si="9"/>
        <v>3.93</v>
      </c>
      <c r="R48" s="2">
        <f t="shared" si="0"/>
      </c>
    </row>
    <row r="49" spans="1:18" ht="15">
      <c r="A49" s="1">
        <v>157.3</v>
      </c>
      <c r="B49" s="1">
        <v>28.72</v>
      </c>
      <c r="E49" s="3">
        <f t="shared" si="1"/>
      </c>
      <c r="F49" s="3">
        <f t="shared" si="2"/>
      </c>
      <c r="H49" s="3">
        <f t="shared" si="3"/>
      </c>
      <c r="I49" s="3">
        <f t="shared" si="4"/>
      </c>
      <c r="K49" s="3">
        <f t="shared" si="5"/>
      </c>
      <c r="L49" s="3">
        <f t="shared" si="6"/>
      </c>
      <c r="N49" s="3">
        <f t="shared" si="7"/>
      </c>
      <c r="O49" s="3">
        <f t="shared" si="8"/>
      </c>
      <c r="Q49" s="3">
        <f t="shared" si="9"/>
      </c>
      <c r="R49" s="2">
        <f t="shared" si="0"/>
      </c>
    </row>
    <row r="50" spans="1:18" ht="15">
      <c r="A50" s="1">
        <v>166</v>
      </c>
      <c r="B50" s="1">
        <v>30</v>
      </c>
      <c r="C50" s="1">
        <v>-0.79</v>
      </c>
      <c r="D50" s="1">
        <v>4.05</v>
      </c>
      <c r="E50" s="3">
        <f t="shared" si="1"/>
        <v>4.05</v>
      </c>
      <c r="F50" s="3">
        <f t="shared" si="2"/>
      </c>
      <c r="H50" s="3">
        <f t="shared" si="3"/>
        <v>4.05</v>
      </c>
      <c r="I50" s="3">
        <f t="shared" si="4"/>
      </c>
      <c r="K50" s="3">
        <f t="shared" si="5"/>
        <v>4.05</v>
      </c>
      <c r="L50" s="3">
        <f t="shared" si="6"/>
      </c>
      <c r="N50" s="3">
        <f t="shared" si="7"/>
        <v>4.05</v>
      </c>
      <c r="O50" s="3">
        <f t="shared" si="8"/>
      </c>
      <c r="Q50" s="3">
        <f t="shared" si="9"/>
        <v>4.05</v>
      </c>
      <c r="R50" s="2">
        <f t="shared" si="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2013-09-02T13:52:57Z</dcterms:created>
  <dcterms:modified xsi:type="dcterms:W3CDTF">2015-06-29T14:47:03Z</dcterms:modified>
  <cp:category/>
  <cp:version/>
  <cp:contentType/>
  <cp:contentStatus/>
</cp:coreProperties>
</file>