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860" windowWidth="11475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<sst xmlns="http://schemas.openxmlformats.org/spreadsheetml/2006/main" count="21" uniqueCount="21">
  <si>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</si>
  <si>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</si>
  <si>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G, truncatulinoides s d13C [per mil PDB]</t>
  </si>
  <si>
    <t>G, truncatulinoides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</si>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</sst>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2</v>
      </c>
      <c r="D1" s="1" t="s">
        <v>3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1.715</v>
      </c>
      <c r="B2" s="1">
        <v>14.5</v>
      </c>
      <c r="C2" s="1">
        <v>0.83</v>
      </c>
      <c r="D2" s="1">
        <v>1.25</v>
      </c>
      <c r="E2" s="1">
        <f>IF(NOT(ISBLANK($D2)),$D2,"")</f>
        <v>1.25</v>
      </c>
      <c r="F2" s="1">
        <f>IF(AND($B2&gt;=-1,$B2&lt;=0.137,NOT(ISBLANK($B2))),$E2,"")</f>
      </c>
      <c r="H2" s="1">
        <f>IF(NOT(ISBLANK($D2)),$D2,"")</f>
        <v>1.25</v>
      </c>
      <c r="I2" s="1">
        <f>IF(AND($B2&gt;=5.5,$B2&lt;=6.5,NOT(ISBLANK($B2))),$E2,"")</f>
      </c>
      <c r="K2" s="1">
        <f>IF(NOT(ISBLANK($D2)),$D2,"")</f>
        <v>1.25</v>
      </c>
      <c r="L2" s="1">
        <f>IF(AND($B2&gt;=19,$B2&lt;=23,NOT(ISBLANK($B2))),$E2,"")</f>
      </c>
      <c r="N2" s="1">
        <f>IF(NOT(ISBLANK($D2)),$D2,"")</f>
        <v>1.25</v>
      </c>
      <c r="O2" s="1">
        <f>IF(AND($B2&gt;=40,$B2&lt;=42,NOT(ISBLANK($B2))),$E2,"")</f>
      </c>
      <c r="Q2" s="1">
        <f>N2</f>
        <v>1.25</v>
      </c>
      <c r="R2" s="1">
        <f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5:18" ht="15">
      <c r="E3" s="1">
        <f>IF(NOT(ISBLANK($D3)),$D3,"")</f>
      </c>
      <c r="F3" s="1">
        <f>IF(AND($B3&gt;=-1,$B3&lt;=0.137,NOT(ISBLANK($B3))),$E3,"")</f>
      </c>
      <c r="H3" s="1">
        <f>IF(NOT(ISBLANK($D3)),$D3,"")</f>
      </c>
      <c r="I3" s="1">
        <f>IF(AND($B3&gt;=5.5,$B3&lt;=6.5,NOT(ISBLANK($B3))),$E3,"")</f>
      </c>
      <c r="K3" s="1">
        <f>IF(NOT(ISBLANK($D3)),$D3,"")</f>
      </c>
      <c r="L3" s="1">
        <f>IF(AND($B3&gt;=19,$B3&lt;=23,NOT(ISBLANK($B3))),$E3,"")</f>
      </c>
      <c r="N3" s="1">
        <f>IF(NOT(ISBLANK($D3)),$D3,"")</f>
      </c>
      <c r="O3" s="1">
        <f>IF(AND($B3&gt;=40,$B3&lt;=42,NOT(ISBLANK($B3))),$E3,"")</f>
      </c>
      <c r="Q3" s="1">
        <f>N3</f>
      </c>
      <c r="R3" s="1">
        <f>IF(AND($B3&gt;115,$B3&lt;130,NOT(ISBLANK($B3))),$E3,"")</f>
      </c>
    </row>
    <row r="4" spans="5:18" ht="15">
      <c r="E4" s="1">
        <f>IF(NOT(ISBLANK($D4)),$D4,"")</f>
      </c>
      <c r="F4" s="1">
        <f>IF(AND($B4&gt;=-1,$B4&lt;=0.137,NOT(ISBLANK($B4))),$E4,"")</f>
      </c>
      <c r="H4" s="1">
        <f>IF(NOT(ISBLANK($D4)),$D4,"")</f>
      </c>
      <c r="I4" s="1">
        <f>IF(AND($B4&gt;=5.5,$B4&lt;=6.5,NOT(ISBLANK($B4))),$E4,"")</f>
      </c>
      <c r="K4" s="1">
        <f>IF(NOT(ISBLANK($D4)),$D4,"")</f>
      </c>
      <c r="L4" s="1">
        <f>IF(AND($B4&gt;=19,$B4&lt;=23,NOT(ISBLANK($B4))),$E4,"")</f>
      </c>
      <c r="N4" s="1">
        <f>IF(NOT(ISBLANK($D4)),$D4,"")</f>
      </c>
      <c r="O4" s="1">
        <f>IF(AND($B4&gt;=40,$B4&lt;=42,NOT(ISBLANK($B4))),$E4,"")</f>
      </c>
      <c r="Q4" s="1">
        <f>N4</f>
      </c>
      <c r="R4" s="1">
        <f>IF(AND($B4&gt;115,$B4&lt;130,NOT(ISBLANK($B4))),$E4,"")</f>
      </c>
    </row>
    <row r="5" spans="5:21" ht="15">
      <c r="E5" s="1">
        <f>IF(NOT(ISBLANK($D5)),$D5,"")</f>
      </c>
      <c r="F5" s="1">
        <f>IF(AND($B5&gt;=-1,$B5&lt;=0.137,NOT(ISBLANK($B5))),$E5,"")</f>
      </c>
      <c r="H5" s="1">
        <f>IF(NOT(ISBLANK($D5)),$D5,"")</f>
      </c>
      <c r="I5" s="1">
        <f>IF(AND($B5&gt;=5.5,$B5&lt;=6.5,NOT(ISBLANK($B5))),$E5,"")</f>
      </c>
      <c r="K5" s="1">
        <f>IF(NOT(ISBLANK($D5)),$D5,"")</f>
      </c>
      <c r="L5" s="1">
        <f>IF(AND($B5&gt;=19,$B5&lt;=23,NOT(ISBLANK($B5))),$E5,"")</f>
      </c>
      <c r="N5" s="1">
        <f>IF(NOT(ISBLANK($D5)),$D5,"")</f>
      </c>
      <c r="O5" s="1">
        <f>IF(AND($B5&gt;=40,$B5&lt;=42,NOT(ISBLANK($B5))),$E5,"")</f>
      </c>
      <c r="Q5" s="1">
        <f>N5</f>
      </c>
      <c r="R5" s="1">
        <f>IF(AND($B5&gt;115,$B5&lt;130,NOT(ISBLANK($B5))),$E5,"")</f>
      </c>
      <c r="T5" s="1" t="s">
        <v>19</v>
      </c>
      <c r="U5" s="1" t="s">
        <v>20</v>
      </c>
    </row>
    <row r="6" spans="5:21" ht="15">
      <c r="E6" s="1">
        <f>IF(NOT(ISBLANK($D6)),$D6,"")</f>
      </c>
      <c r="F6" s="1">
        <f>IF(AND($B6&gt;=-1,$B6&lt;=0.137,NOT(ISBLANK($B6))),$E6,"")</f>
      </c>
      <c r="H6" s="1">
        <f>IF(NOT(ISBLANK($D6)),$D6,"")</f>
      </c>
      <c r="I6" s="1">
        <f>IF(AND($B6&gt;=5.5,$B6&lt;=6.5,NOT(ISBLANK($B6))),$E6,"")</f>
      </c>
      <c r="K6" s="1">
        <f>IF(NOT(ISBLANK($D6)),$D6,"")</f>
      </c>
      <c r="L6" s="1">
        <f>IF(AND($B6&gt;=19,$B6&lt;=23,NOT(ISBLANK($B6))),$E6,"")</f>
      </c>
      <c r="N6" s="1">
        <f>IF(NOT(ISBLANK($D6)),$D6,"")</f>
      </c>
      <c r="O6" s="1">
        <f>IF(AND($B6&gt;=40,$B6&lt;=42,NOT(ISBLANK($B6))),$E6,"")</f>
      </c>
      <c r="Q6" s="1">
        <f>N6</f>
      </c>
      <c r="R6" s="1">
        <f>IF(AND($B6&gt;115,$B6&lt;130,NOT(ISBLANK($B6))),$E6,"")</f>
      </c>
      <c r="T6" s="1">
        <f>SMALL(B:B,1)</f>
        <v>14.5</v>
      </c>
      <c r="U6" s="1">
        <f>LARGE(B:B,1)</f>
        <v>14.5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2013-08-26T12:05:47Z</dcterms:created>
  <dcterms:modified xsi:type="dcterms:W3CDTF">2015-06-29T14:43:35Z</dcterms:modified>
  <cp:category/>
  <cp:version/>
  <cp:contentType/>
  <cp:contentStatus/>
</cp:coreProperties>
</file>