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<sst xmlns="http://schemas.openxmlformats.org/spreadsheetml/2006/main" count="20" uniqueCount="20">
  <si>
    <t>Depth cm</t>
  </si>
  <si>
    <t>Age ka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</si>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</sst>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2"/>
      <name val="·s²Ó©úÅé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workbookViewId="0" topLeftCell="A1">
      <selection activeCell="D2" sqref="D2"/>
    </sheetView>
  </sheetViews>
  <sheetFormatPr defaultColWidth="13.7109375" defaultRowHeight="15"/>
  <cols>
    <col min="1" max="1" width="11.57421875" style="1" customWidth="1"/>
    <col min="2" max="3" width="11.421875" style="1" customWidth="1"/>
    <col min="4" max="4" width="14.00390625" style="2" customWidth="1"/>
    <col min="5" max="7" width="1.7109375" style="2" customWidth="1"/>
    <col min="8" max="19" width="1.7109375" style="1" customWidth="1"/>
    <col min="20" max="16384" width="12.57421875" style="1" customWidth="1"/>
  </cols>
  <sheetData>
    <row r="1" spans="1:38" s="1" customFormat="1" ht="15.75">
      <c r="A1" s="3" t="s">
        <v>0</v>
      </c>
      <c r="B1" s="3" t="s">
        <v>1</v>
      </c>
      <c r="C1" s="3"/>
      <c r="D1" s="3" t="s">
        <v>2</v>
      </c>
      <c r="E1" s="3">
        <f aca="true" t="shared" si="0" ref="E1:E24">IF(NOT(ISBLANK($D1)),$D1,"")</f>
        <v>0</v>
      </c>
      <c r="F1" s="3">
        <f aca="true" t="shared" si="1" ref="F1:F24">IF(AND($B1&gt;=-1,$B1&lt;=0.137,NOT(ISBLANK($B1))),$E1,"")</f>
        <v>0</v>
      </c>
      <c r="H1" s="1">
        <f aca="true" t="shared" si="2" ref="H1:H24">IF(NOT(ISBLANK($D1)),$D1,"")</f>
        <v>0</v>
      </c>
      <c r="I1" s="1">
        <f aca="true" t="shared" si="3" ref="I1:I24">IF(AND($B1&gt;=5.5,$B1&lt;=6.5,NOT(ISBLANK($B1))),$E1,"")</f>
        <v>0</v>
      </c>
      <c r="K1" s="1">
        <f aca="true" t="shared" si="4" ref="K1:K24">IF(NOT(ISBLANK($D1)),$D1,"")</f>
        <v>0</v>
      </c>
      <c r="L1" s="1">
        <f aca="true" t="shared" si="5" ref="L1:L24">IF(AND($B1&gt;=19,$B1&lt;=23,NOT(ISBLANK($B1))),$E1,"")</f>
        <v>0</v>
      </c>
      <c r="N1" s="1">
        <f aca="true" t="shared" si="6" ref="N1:N24">IF(NOT(ISBLANK($D1)),$D1,"")</f>
        <v>0</v>
      </c>
      <c r="O1" s="1">
        <f aca="true" t="shared" si="7" ref="O1:O24">IF(AND($B1&gt;=40,$B1&lt;=42,NOT(ISBLANK($B1))),$E1,"")</f>
        <v>0</v>
      </c>
      <c r="Q1" s="1">
        <f aca="true" t="shared" si="8" ref="Q1:Q24">N1</f>
        <v>0</v>
      </c>
      <c r="R1" s="1">
        <f aca="true" t="shared" si="9" ref="R1:R24">IF(AND($B1&gt;115,$B1&lt;130,NOT(ISBLANK($B1))),$E1,"")</f>
        <v>0</v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s="1" customFormat="1" ht="15.75">
      <c r="A2" s="2">
        <v>720</v>
      </c>
      <c r="B2" s="2">
        <v>21.6665</v>
      </c>
      <c r="C2" s="2"/>
      <c r="D2" s="2">
        <v>0.255573750942766</v>
      </c>
      <c r="E2" s="3">
        <f t="shared" si="0"/>
        <v>0.255573750942766</v>
      </c>
      <c r="F2" s="3">
        <f t="shared" si="1"/>
        <v>0</v>
      </c>
      <c r="H2" s="1">
        <f t="shared" si="2"/>
        <v>0.255573750942766</v>
      </c>
      <c r="I2" s="1">
        <f t="shared" si="3"/>
        <v>0</v>
      </c>
      <c r="K2" s="1">
        <f t="shared" si="4"/>
        <v>0.255573750942766</v>
      </c>
      <c r="L2" s="1">
        <f t="shared" si="5"/>
        <v>0.255573750942766</v>
      </c>
      <c r="N2" s="1">
        <f t="shared" si="6"/>
        <v>0.255573750942766</v>
      </c>
      <c r="O2" s="1">
        <f t="shared" si="7"/>
        <v>0</v>
      </c>
      <c r="Q2" s="1">
        <f t="shared" si="8"/>
        <v>0.255573750942766</v>
      </c>
      <c r="R2" s="1">
        <f t="shared" si="9"/>
        <v>0</v>
      </c>
      <c r="T2" s="1">
        <f>IF(V2&gt;0,AVERAGE(#REF!),"/")</f>
        <v>0</v>
      </c>
      <c r="U2" s="1">
        <f>IF(V2&gt;1,STDEV(#REF!),"/")</f>
        <v>0</v>
      </c>
      <c r="V2" s="1">
        <f>SUMPRODUCT((ISNUMBER(#REF!))*1)</f>
        <v>0</v>
      </c>
      <c r="X2" s="1">
        <f>IF(Z2&gt;0,AVERAGE(#REF!),"/")</f>
        <v>0</v>
      </c>
      <c r="Y2" s="1">
        <f>IF(Z2&gt;1,STDEV(#REF!),"/")</f>
        <v>0</v>
      </c>
      <c r="Z2" s="1">
        <f>SUMPRODUCT((ISNUMBER(#REF!))*1)</f>
        <v>0</v>
      </c>
      <c r="AB2" s="1">
        <f>IF(AD2&gt;0,AVERAGE(#REF!),"/")</f>
        <v>0.5115800594976196</v>
      </c>
      <c r="AC2" s="1">
        <f>IF(AD2&gt;1,STDEV(#REF!),"/")</f>
        <v>0.14750434791898062</v>
      </c>
      <c r="AD2" s="1">
        <f>SUMPRODUCT((ISNUMBER(#REF!))*1)</f>
        <v>5</v>
      </c>
      <c r="AF2" s="1">
        <f>IF(AH2&gt;0,AVERAGE(#REF!),"/")</f>
        <v>0</v>
      </c>
      <c r="AG2" s="1">
        <f>IF(AH2&gt;1,STDEV(#REF!),"/")</f>
        <v>0</v>
      </c>
      <c r="AH2" s="1">
        <f>SUMPRODUCT((ISNUMBER(#REF!))*1)</f>
        <v>0</v>
      </c>
      <c r="AJ2" s="1">
        <f>IF(AL2&gt;0,AVERAGE(#REF!),"/")</f>
        <v>0</v>
      </c>
      <c r="AK2" s="1">
        <f>IF(AL2&gt;1,STDEV(#REF!),"/")</f>
        <v>0</v>
      </c>
      <c r="AL2" s="1">
        <f>SUMPRODUCT((ISNUMBER(#REF!))*1)</f>
        <v>0</v>
      </c>
    </row>
    <row r="3" spans="1:18" s="1" customFormat="1" ht="15.75">
      <c r="A3" s="2">
        <v>730</v>
      </c>
      <c r="B3" s="2">
        <v>21.964</v>
      </c>
      <c r="C3" s="2"/>
      <c r="D3" s="2">
        <v>0.546664839318735</v>
      </c>
      <c r="E3" s="3">
        <f t="shared" si="0"/>
        <v>0.546664839318735</v>
      </c>
      <c r="F3" s="3">
        <f t="shared" si="1"/>
        <v>0</v>
      </c>
      <c r="H3" s="1">
        <f t="shared" si="2"/>
        <v>0.546664839318735</v>
      </c>
      <c r="I3" s="1">
        <f t="shared" si="3"/>
        <v>0</v>
      </c>
      <c r="K3" s="1">
        <f t="shared" si="4"/>
        <v>0.546664839318735</v>
      </c>
      <c r="L3" s="1">
        <f t="shared" si="5"/>
        <v>0.546664839318735</v>
      </c>
      <c r="N3" s="1">
        <f t="shared" si="6"/>
        <v>0.546664839318735</v>
      </c>
      <c r="O3" s="1">
        <f t="shared" si="7"/>
        <v>0</v>
      </c>
      <c r="Q3" s="1">
        <f t="shared" si="8"/>
        <v>0.546664839318735</v>
      </c>
      <c r="R3" s="1">
        <f t="shared" si="9"/>
        <v>0</v>
      </c>
    </row>
    <row r="4" spans="1:18" s="1" customFormat="1" ht="15.75">
      <c r="A4" s="2">
        <v>740</v>
      </c>
      <c r="B4" s="2">
        <v>22.2615</v>
      </c>
      <c r="C4" s="2"/>
      <c r="D4" s="2">
        <v>0.568887091074595</v>
      </c>
      <c r="E4" s="3">
        <f t="shared" si="0"/>
        <v>0.568887091074595</v>
      </c>
      <c r="F4" s="3">
        <f t="shared" si="1"/>
        <v>0</v>
      </c>
      <c r="H4" s="1">
        <f t="shared" si="2"/>
        <v>0.568887091074595</v>
      </c>
      <c r="I4" s="1">
        <f t="shared" si="3"/>
        <v>0</v>
      </c>
      <c r="K4" s="1">
        <f t="shared" si="4"/>
        <v>0.568887091074595</v>
      </c>
      <c r="L4" s="1">
        <f t="shared" si="5"/>
        <v>0.568887091074595</v>
      </c>
      <c r="N4" s="1">
        <f t="shared" si="6"/>
        <v>0.568887091074595</v>
      </c>
      <c r="O4" s="1">
        <f t="shared" si="7"/>
        <v>0</v>
      </c>
      <c r="Q4" s="1">
        <f t="shared" si="8"/>
        <v>0.568887091074595</v>
      </c>
      <c r="R4" s="1">
        <f t="shared" si="9"/>
        <v>0</v>
      </c>
    </row>
    <row r="5" spans="1:21" s="1" customFormat="1" ht="15.75">
      <c r="A5" s="2">
        <v>750</v>
      </c>
      <c r="B5" s="2">
        <v>22.559</v>
      </c>
      <c r="C5" s="2"/>
      <c r="D5" s="2">
        <v>0.635760714340668</v>
      </c>
      <c r="E5" s="3">
        <f t="shared" si="0"/>
        <v>0.635760714340668</v>
      </c>
      <c r="F5" s="3">
        <f t="shared" si="1"/>
        <v>0</v>
      </c>
      <c r="H5" s="1">
        <f t="shared" si="2"/>
        <v>0.635760714340668</v>
      </c>
      <c r="I5" s="1">
        <f t="shared" si="3"/>
        <v>0</v>
      </c>
      <c r="K5" s="1">
        <f t="shared" si="4"/>
        <v>0.635760714340668</v>
      </c>
      <c r="L5" s="1">
        <f t="shared" si="5"/>
        <v>0.635760714340668</v>
      </c>
      <c r="N5" s="1">
        <f t="shared" si="6"/>
        <v>0.635760714340668</v>
      </c>
      <c r="O5" s="1">
        <f t="shared" si="7"/>
        <v>0</v>
      </c>
      <c r="Q5" s="1">
        <f t="shared" si="8"/>
        <v>0.635760714340668</v>
      </c>
      <c r="R5" s="1">
        <f t="shared" si="9"/>
        <v>0</v>
      </c>
      <c r="T5" s="1" t="s">
        <v>18</v>
      </c>
      <c r="U5" s="1" t="s">
        <v>19</v>
      </c>
    </row>
    <row r="6" spans="1:21" s="1" customFormat="1" ht="15.75">
      <c r="A6" s="2">
        <v>760</v>
      </c>
      <c r="B6" s="2">
        <v>22.8565</v>
      </c>
      <c r="C6" s="2"/>
      <c r="D6" s="2">
        <v>0.551013901811334</v>
      </c>
      <c r="E6" s="3">
        <f t="shared" si="0"/>
        <v>0.551013901811334</v>
      </c>
      <c r="F6" s="3">
        <f t="shared" si="1"/>
        <v>0</v>
      </c>
      <c r="H6" s="1">
        <f t="shared" si="2"/>
        <v>0.551013901811334</v>
      </c>
      <c r="I6" s="1">
        <f t="shared" si="3"/>
        <v>0</v>
      </c>
      <c r="K6" s="1">
        <f t="shared" si="4"/>
        <v>0.551013901811334</v>
      </c>
      <c r="L6" s="1">
        <f t="shared" si="5"/>
        <v>0.551013901811334</v>
      </c>
      <c r="N6" s="1">
        <f t="shared" si="6"/>
        <v>0.551013901811334</v>
      </c>
      <c r="O6" s="1">
        <f t="shared" si="7"/>
        <v>0</v>
      </c>
      <c r="Q6" s="1">
        <f t="shared" si="8"/>
        <v>0.551013901811334</v>
      </c>
      <c r="R6" s="1">
        <f t="shared" si="9"/>
        <v>0</v>
      </c>
      <c r="T6" s="1">
        <f>SMALL(#REF!,1)</f>
        <v>21.6665</v>
      </c>
      <c r="U6" s="1">
        <f>LARGE(#REF!,1)</f>
        <v>28.424</v>
      </c>
    </row>
    <row r="7" spans="1:18" s="1" customFormat="1" ht="15.75">
      <c r="A7" s="2">
        <v>770</v>
      </c>
      <c r="B7" s="2">
        <v>23.154</v>
      </c>
      <c r="C7" s="2"/>
      <c r="D7" s="2">
        <v>0.554625003682053</v>
      </c>
      <c r="E7" s="3">
        <f t="shared" si="0"/>
        <v>0.554625003682053</v>
      </c>
      <c r="F7" s="3">
        <f t="shared" si="1"/>
        <v>0</v>
      </c>
      <c r="H7" s="1">
        <f t="shared" si="2"/>
        <v>0.554625003682053</v>
      </c>
      <c r="I7" s="1">
        <f t="shared" si="3"/>
        <v>0</v>
      </c>
      <c r="K7" s="1">
        <f t="shared" si="4"/>
        <v>0.554625003682053</v>
      </c>
      <c r="L7" s="1">
        <f t="shared" si="5"/>
        <v>0</v>
      </c>
      <c r="N7" s="1">
        <f t="shared" si="6"/>
        <v>0.554625003682053</v>
      </c>
      <c r="O7" s="1">
        <f t="shared" si="7"/>
        <v>0</v>
      </c>
      <c r="Q7" s="1">
        <f t="shared" si="8"/>
        <v>0.554625003682053</v>
      </c>
      <c r="R7" s="1">
        <f t="shared" si="9"/>
        <v>0</v>
      </c>
    </row>
    <row r="8" spans="1:18" s="1" customFormat="1" ht="15.75">
      <c r="A8" s="2">
        <v>780</v>
      </c>
      <c r="B8" s="2">
        <v>23.4515</v>
      </c>
      <c r="C8" s="2"/>
      <c r="D8" s="2">
        <v>0.471832913007342</v>
      </c>
      <c r="E8" s="3">
        <f t="shared" si="0"/>
        <v>0.471832913007342</v>
      </c>
      <c r="F8" s="3">
        <f t="shared" si="1"/>
        <v>0</v>
      </c>
      <c r="H8" s="1">
        <f t="shared" si="2"/>
        <v>0.471832913007342</v>
      </c>
      <c r="I8" s="1">
        <f t="shared" si="3"/>
        <v>0</v>
      </c>
      <c r="K8" s="1">
        <f t="shared" si="4"/>
        <v>0.471832913007342</v>
      </c>
      <c r="L8" s="1">
        <f t="shared" si="5"/>
        <v>0</v>
      </c>
      <c r="N8" s="1">
        <f t="shared" si="6"/>
        <v>0.471832913007342</v>
      </c>
      <c r="O8" s="1">
        <f t="shared" si="7"/>
        <v>0</v>
      </c>
      <c r="Q8" s="1">
        <f t="shared" si="8"/>
        <v>0.471832913007342</v>
      </c>
      <c r="R8" s="1">
        <f t="shared" si="9"/>
        <v>0</v>
      </c>
    </row>
    <row r="9" spans="1:18" s="1" customFormat="1" ht="15.75">
      <c r="A9" s="2">
        <v>790</v>
      </c>
      <c r="B9" s="2">
        <v>23.6895</v>
      </c>
      <c r="C9" s="2"/>
      <c r="D9" s="2">
        <v>0.42623746431772</v>
      </c>
      <c r="E9" s="3">
        <f t="shared" si="0"/>
        <v>0.42623746431772</v>
      </c>
      <c r="F9" s="3">
        <f t="shared" si="1"/>
        <v>0</v>
      </c>
      <c r="H9" s="1">
        <f t="shared" si="2"/>
        <v>0.42623746431772</v>
      </c>
      <c r="I9" s="1">
        <f t="shared" si="3"/>
        <v>0</v>
      </c>
      <c r="K9" s="1">
        <f t="shared" si="4"/>
        <v>0.42623746431772</v>
      </c>
      <c r="L9" s="1">
        <f t="shared" si="5"/>
        <v>0</v>
      </c>
      <c r="N9" s="1">
        <f t="shared" si="6"/>
        <v>0.42623746431772</v>
      </c>
      <c r="O9" s="1">
        <f t="shared" si="7"/>
        <v>0</v>
      </c>
      <c r="Q9" s="1">
        <f t="shared" si="8"/>
        <v>0.42623746431772</v>
      </c>
      <c r="R9" s="1">
        <f t="shared" si="9"/>
        <v>0</v>
      </c>
    </row>
    <row r="10" spans="1:18" s="1" customFormat="1" ht="15.75">
      <c r="A10" s="2">
        <v>798</v>
      </c>
      <c r="B10" s="2">
        <v>24.0465</v>
      </c>
      <c r="C10" s="2"/>
      <c r="D10" s="2">
        <v>0.375988970636655</v>
      </c>
      <c r="E10" s="3">
        <f t="shared" si="0"/>
        <v>0.375988970636655</v>
      </c>
      <c r="F10" s="3">
        <f t="shared" si="1"/>
        <v>0</v>
      </c>
      <c r="H10" s="1">
        <f t="shared" si="2"/>
        <v>0.375988970636655</v>
      </c>
      <c r="I10" s="1">
        <f t="shared" si="3"/>
        <v>0</v>
      </c>
      <c r="K10" s="1">
        <f t="shared" si="4"/>
        <v>0.375988970636655</v>
      </c>
      <c r="L10" s="1">
        <f t="shared" si="5"/>
        <v>0</v>
      </c>
      <c r="N10" s="1">
        <f t="shared" si="6"/>
        <v>0.375988970636655</v>
      </c>
      <c r="O10" s="1">
        <f t="shared" si="7"/>
        <v>0</v>
      </c>
      <c r="Q10" s="1">
        <f t="shared" si="8"/>
        <v>0.375988970636655</v>
      </c>
      <c r="R10" s="1">
        <f t="shared" si="9"/>
        <v>0</v>
      </c>
    </row>
    <row r="11" spans="1:18" s="1" customFormat="1" ht="15.75">
      <c r="A11" s="2">
        <v>810</v>
      </c>
      <c r="B11" s="2">
        <v>24.344</v>
      </c>
      <c r="C11" s="2"/>
      <c r="D11" s="2">
        <v>0.271235187332851</v>
      </c>
      <c r="E11" s="3">
        <f t="shared" si="0"/>
        <v>0.271235187332851</v>
      </c>
      <c r="F11" s="3">
        <f t="shared" si="1"/>
        <v>0</v>
      </c>
      <c r="H11" s="1">
        <f t="shared" si="2"/>
        <v>0.271235187332851</v>
      </c>
      <c r="I11" s="1">
        <f t="shared" si="3"/>
        <v>0</v>
      </c>
      <c r="K11" s="1">
        <f t="shared" si="4"/>
        <v>0.271235187332851</v>
      </c>
      <c r="L11" s="1">
        <f t="shared" si="5"/>
        <v>0</v>
      </c>
      <c r="N11" s="1">
        <f t="shared" si="6"/>
        <v>0.271235187332851</v>
      </c>
      <c r="O11" s="1">
        <f t="shared" si="7"/>
        <v>0</v>
      </c>
      <c r="Q11" s="1">
        <f t="shared" si="8"/>
        <v>0.271235187332851</v>
      </c>
      <c r="R11" s="1">
        <f t="shared" si="9"/>
        <v>0</v>
      </c>
    </row>
    <row r="12" spans="1:18" s="1" customFormat="1" ht="15.75">
      <c r="A12" s="2">
        <v>820</v>
      </c>
      <c r="B12" s="2">
        <v>24.6415</v>
      </c>
      <c r="C12" s="2"/>
      <c r="D12" s="2">
        <v>0.184921567965913</v>
      </c>
      <c r="E12" s="3">
        <f t="shared" si="0"/>
        <v>0.184921567965913</v>
      </c>
      <c r="F12" s="3">
        <f t="shared" si="1"/>
        <v>0</v>
      </c>
      <c r="H12" s="1">
        <f t="shared" si="2"/>
        <v>0.184921567965913</v>
      </c>
      <c r="I12" s="1">
        <f t="shared" si="3"/>
        <v>0</v>
      </c>
      <c r="K12" s="1">
        <f t="shared" si="4"/>
        <v>0.184921567965913</v>
      </c>
      <c r="L12" s="1">
        <f t="shared" si="5"/>
        <v>0</v>
      </c>
      <c r="N12" s="1">
        <f t="shared" si="6"/>
        <v>0.184921567965913</v>
      </c>
      <c r="O12" s="1">
        <f t="shared" si="7"/>
        <v>0</v>
      </c>
      <c r="Q12" s="1">
        <f t="shared" si="8"/>
        <v>0.184921567965913</v>
      </c>
      <c r="R12" s="1">
        <f t="shared" si="9"/>
        <v>0</v>
      </c>
    </row>
    <row r="13" spans="1:18" s="1" customFormat="1" ht="15.75">
      <c r="A13" s="2">
        <v>830</v>
      </c>
      <c r="B13" s="2">
        <v>24.9464646464646</v>
      </c>
      <c r="C13" s="2"/>
      <c r="D13" s="2">
        <v>0.429758696151436</v>
      </c>
      <c r="E13" s="3">
        <f t="shared" si="0"/>
        <v>0.429758696151436</v>
      </c>
      <c r="F13" s="3">
        <f t="shared" si="1"/>
        <v>0</v>
      </c>
      <c r="H13" s="1">
        <f t="shared" si="2"/>
        <v>0.429758696151436</v>
      </c>
      <c r="I13" s="1">
        <f t="shared" si="3"/>
        <v>0</v>
      </c>
      <c r="K13" s="1">
        <f t="shared" si="4"/>
        <v>0.429758696151436</v>
      </c>
      <c r="L13" s="1">
        <f t="shared" si="5"/>
        <v>0</v>
      </c>
      <c r="N13" s="1">
        <f t="shared" si="6"/>
        <v>0.429758696151436</v>
      </c>
      <c r="O13" s="1">
        <f t="shared" si="7"/>
        <v>0</v>
      </c>
      <c r="Q13" s="1">
        <f t="shared" si="8"/>
        <v>0.429758696151436</v>
      </c>
      <c r="R13" s="1">
        <f t="shared" si="9"/>
        <v>0</v>
      </c>
    </row>
    <row r="14" spans="1:18" s="1" customFormat="1" ht="15.75">
      <c r="A14" s="2">
        <v>840</v>
      </c>
      <c r="B14" s="2">
        <v>25.2626262626263</v>
      </c>
      <c r="C14" s="2"/>
      <c r="D14" s="2">
        <v>0.29151998241568</v>
      </c>
      <c r="E14" s="3">
        <f t="shared" si="0"/>
        <v>0.29151998241568</v>
      </c>
      <c r="F14" s="3">
        <f t="shared" si="1"/>
        <v>0</v>
      </c>
      <c r="H14" s="1">
        <f t="shared" si="2"/>
        <v>0.29151998241568</v>
      </c>
      <c r="I14" s="1">
        <f t="shared" si="3"/>
        <v>0</v>
      </c>
      <c r="K14" s="1">
        <f t="shared" si="4"/>
        <v>0.29151998241568</v>
      </c>
      <c r="L14" s="1">
        <f t="shared" si="5"/>
        <v>0</v>
      </c>
      <c r="N14" s="1">
        <f t="shared" si="6"/>
        <v>0.29151998241568</v>
      </c>
      <c r="O14" s="1">
        <f t="shared" si="7"/>
        <v>0</v>
      </c>
      <c r="Q14" s="1">
        <f t="shared" si="8"/>
        <v>0.29151998241568</v>
      </c>
      <c r="R14" s="1">
        <f t="shared" si="9"/>
        <v>0</v>
      </c>
    </row>
    <row r="15" spans="1:18" s="1" customFormat="1" ht="15.75">
      <c r="A15" s="2">
        <v>850</v>
      </c>
      <c r="B15" s="2">
        <v>25.5787878787879</v>
      </c>
      <c r="C15" s="2"/>
      <c r="D15" s="2">
        <v>0.343685461429196</v>
      </c>
      <c r="E15" s="3">
        <f t="shared" si="0"/>
        <v>0.343685461429196</v>
      </c>
      <c r="F15" s="3">
        <f t="shared" si="1"/>
        <v>0</v>
      </c>
      <c r="H15" s="1">
        <f t="shared" si="2"/>
        <v>0.343685461429196</v>
      </c>
      <c r="I15" s="1">
        <f t="shared" si="3"/>
        <v>0</v>
      </c>
      <c r="K15" s="1">
        <f t="shared" si="4"/>
        <v>0.343685461429196</v>
      </c>
      <c r="L15" s="1">
        <f t="shared" si="5"/>
        <v>0</v>
      </c>
      <c r="N15" s="1">
        <f t="shared" si="6"/>
        <v>0.343685461429196</v>
      </c>
      <c r="O15" s="1">
        <f t="shared" si="7"/>
        <v>0</v>
      </c>
      <c r="Q15" s="1">
        <f t="shared" si="8"/>
        <v>0.343685461429196</v>
      </c>
      <c r="R15" s="1">
        <f t="shared" si="9"/>
        <v>0</v>
      </c>
    </row>
    <row r="16" spans="1:18" s="1" customFormat="1" ht="15.75">
      <c r="A16" s="2">
        <v>860</v>
      </c>
      <c r="B16" s="2">
        <v>25.8949494949495</v>
      </c>
      <c r="C16" s="2"/>
      <c r="D16" s="2">
        <v>0.543825148822371</v>
      </c>
      <c r="E16" s="3">
        <f t="shared" si="0"/>
        <v>0.543825148822371</v>
      </c>
      <c r="F16" s="3">
        <f t="shared" si="1"/>
        <v>0</v>
      </c>
      <c r="H16" s="1">
        <f t="shared" si="2"/>
        <v>0.543825148822371</v>
      </c>
      <c r="I16" s="1">
        <f t="shared" si="3"/>
        <v>0</v>
      </c>
      <c r="K16" s="1">
        <f t="shared" si="4"/>
        <v>0.543825148822371</v>
      </c>
      <c r="L16" s="1">
        <f t="shared" si="5"/>
        <v>0</v>
      </c>
      <c r="N16" s="1">
        <f t="shared" si="6"/>
        <v>0.543825148822371</v>
      </c>
      <c r="O16" s="1">
        <f t="shared" si="7"/>
        <v>0</v>
      </c>
      <c r="Q16" s="1">
        <f t="shared" si="8"/>
        <v>0.543825148822371</v>
      </c>
      <c r="R16" s="1">
        <f t="shared" si="9"/>
        <v>0</v>
      </c>
    </row>
    <row r="17" spans="1:18" s="1" customFormat="1" ht="15.75">
      <c r="A17" s="2">
        <v>870</v>
      </c>
      <c r="B17" s="2">
        <v>26.2111111111111</v>
      </c>
      <c r="C17" s="2"/>
      <c r="D17" s="2">
        <v>0.488084432168796</v>
      </c>
      <c r="E17" s="3">
        <f t="shared" si="0"/>
        <v>0.488084432168796</v>
      </c>
      <c r="F17" s="3">
        <f t="shared" si="1"/>
        <v>0</v>
      </c>
      <c r="H17" s="1">
        <f t="shared" si="2"/>
        <v>0.488084432168796</v>
      </c>
      <c r="I17" s="1">
        <f t="shared" si="3"/>
        <v>0</v>
      </c>
      <c r="K17" s="1">
        <f t="shared" si="4"/>
        <v>0.488084432168796</v>
      </c>
      <c r="L17" s="1">
        <f t="shared" si="5"/>
        <v>0</v>
      </c>
      <c r="N17" s="1">
        <f t="shared" si="6"/>
        <v>0.488084432168796</v>
      </c>
      <c r="O17" s="1">
        <f t="shared" si="7"/>
        <v>0</v>
      </c>
      <c r="Q17" s="1">
        <f t="shared" si="8"/>
        <v>0.488084432168796</v>
      </c>
      <c r="R17" s="1">
        <f t="shared" si="9"/>
        <v>0</v>
      </c>
    </row>
    <row r="18" spans="1:18" s="1" customFormat="1" ht="15.75">
      <c r="A18" s="2">
        <v>880</v>
      </c>
      <c r="B18" s="2">
        <v>26.5272727272727</v>
      </c>
      <c r="C18" s="2"/>
      <c r="D18" s="2">
        <v>0.297087884182982</v>
      </c>
      <c r="E18" s="3">
        <f t="shared" si="0"/>
        <v>0.297087884182982</v>
      </c>
      <c r="F18" s="3">
        <f t="shared" si="1"/>
        <v>0</v>
      </c>
      <c r="H18" s="1">
        <f t="shared" si="2"/>
        <v>0.297087884182982</v>
      </c>
      <c r="I18" s="1">
        <f t="shared" si="3"/>
        <v>0</v>
      </c>
      <c r="K18" s="1">
        <f t="shared" si="4"/>
        <v>0.297087884182982</v>
      </c>
      <c r="L18" s="1">
        <f t="shared" si="5"/>
        <v>0</v>
      </c>
      <c r="N18" s="1">
        <f t="shared" si="6"/>
        <v>0.297087884182982</v>
      </c>
      <c r="O18" s="1">
        <f t="shared" si="7"/>
        <v>0</v>
      </c>
      <c r="Q18" s="1">
        <f t="shared" si="8"/>
        <v>0.297087884182982</v>
      </c>
      <c r="R18" s="1">
        <f t="shared" si="9"/>
        <v>0</v>
      </c>
    </row>
    <row r="19" spans="1:18" s="1" customFormat="1" ht="15.75">
      <c r="A19" s="2">
        <v>890</v>
      </c>
      <c r="B19" s="2">
        <v>26.8434343434343</v>
      </c>
      <c r="C19" s="2"/>
      <c r="D19" s="2">
        <v>0.387726227527499</v>
      </c>
      <c r="E19" s="3">
        <f t="shared" si="0"/>
        <v>0.387726227527499</v>
      </c>
      <c r="F19" s="3">
        <f t="shared" si="1"/>
        <v>0</v>
      </c>
      <c r="H19" s="1">
        <f t="shared" si="2"/>
        <v>0.387726227527499</v>
      </c>
      <c r="I19" s="1">
        <f t="shared" si="3"/>
        <v>0</v>
      </c>
      <c r="K19" s="1">
        <f t="shared" si="4"/>
        <v>0.387726227527499</v>
      </c>
      <c r="L19" s="1">
        <f t="shared" si="5"/>
        <v>0</v>
      </c>
      <c r="N19" s="1">
        <f t="shared" si="6"/>
        <v>0.387726227527499</v>
      </c>
      <c r="O19" s="1">
        <f t="shared" si="7"/>
        <v>0</v>
      </c>
      <c r="Q19" s="1">
        <f t="shared" si="8"/>
        <v>0.387726227527499</v>
      </c>
      <c r="R19" s="1">
        <f t="shared" si="9"/>
        <v>0</v>
      </c>
    </row>
    <row r="20" spans="1:18" s="1" customFormat="1" ht="15.75">
      <c r="A20" s="2">
        <v>900</v>
      </c>
      <c r="B20" s="2">
        <v>27.159595959596</v>
      </c>
      <c r="C20" s="2"/>
      <c r="D20" s="2">
        <v>0.540673878862182</v>
      </c>
      <c r="E20" s="3">
        <f t="shared" si="0"/>
        <v>0.540673878862182</v>
      </c>
      <c r="F20" s="3">
        <f t="shared" si="1"/>
        <v>0</v>
      </c>
      <c r="H20" s="1">
        <f t="shared" si="2"/>
        <v>0.540673878862182</v>
      </c>
      <c r="I20" s="1">
        <f t="shared" si="3"/>
        <v>0</v>
      </c>
      <c r="K20" s="1">
        <f t="shared" si="4"/>
        <v>0.540673878862182</v>
      </c>
      <c r="L20" s="1">
        <f t="shared" si="5"/>
        <v>0</v>
      </c>
      <c r="N20" s="1">
        <f t="shared" si="6"/>
        <v>0.540673878862182</v>
      </c>
      <c r="O20" s="1">
        <f t="shared" si="7"/>
        <v>0</v>
      </c>
      <c r="Q20" s="1">
        <f t="shared" si="8"/>
        <v>0.540673878862182</v>
      </c>
      <c r="R20" s="1">
        <f t="shared" si="9"/>
        <v>0</v>
      </c>
    </row>
    <row r="21" spans="1:18" s="1" customFormat="1" ht="15.75">
      <c r="A21" s="2">
        <v>910</v>
      </c>
      <c r="B21" s="2">
        <v>27.4757575757576</v>
      </c>
      <c r="C21" s="2"/>
      <c r="D21" s="2">
        <v>0.397115612140749</v>
      </c>
      <c r="E21" s="3">
        <f t="shared" si="0"/>
        <v>0.397115612140749</v>
      </c>
      <c r="F21" s="3">
        <f t="shared" si="1"/>
        <v>0</v>
      </c>
      <c r="H21" s="1">
        <f t="shared" si="2"/>
        <v>0.397115612140749</v>
      </c>
      <c r="I21" s="1">
        <f t="shared" si="3"/>
        <v>0</v>
      </c>
      <c r="K21" s="1">
        <f t="shared" si="4"/>
        <v>0.397115612140749</v>
      </c>
      <c r="L21" s="1">
        <f t="shared" si="5"/>
        <v>0</v>
      </c>
      <c r="N21" s="1">
        <f t="shared" si="6"/>
        <v>0.397115612140749</v>
      </c>
      <c r="O21" s="1">
        <f t="shared" si="7"/>
        <v>0</v>
      </c>
      <c r="Q21" s="1">
        <f t="shared" si="8"/>
        <v>0.397115612140749</v>
      </c>
      <c r="R21" s="1">
        <f t="shared" si="9"/>
        <v>0</v>
      </c>
    </row>
    <row r="22" spans="1:18" s="1" customFormat="1" ht="15.75">
      <c r="A22" s="2">
        <v>920</v>
      </c>
      <c r="B22" s="2">
        <v>27.7919191919192</v>
      </c>
      <c r="C22" s="2"/>
      <c r="D22" s="2">
        <v>0.480667703316326</v>
      </c>
      <c r="E22" s="3">
        <f t="shared" si="0"/>
        <v>0.480667703316326</v>
      </c>
      <c r="F22" s="3">
        <f t="shared" si="1"/>
        <v>0</v>
      </c>
      <c r="H22" s="1">
        <f t="shared" si="2"/>
        <v>0.480667703316326</v>
      </c>
      <c r="I22" s="1">
        <f t="shared" si="3"/>
        <v>0</v>
      </c>
      <c r="K22" s="1">
        <f t="shared" si="4"/>
        <v>0.480667703316326</v>
      </c>
      <c r="L22" s="1">
        <f t="shared" si="5"/>
        <v>0</v>
      </c>
      <c r="N22" s="1">
        <f t="shared" si="6"/>
        <v>0.480667703316326</v>
      </c>
      <c r="O22" s="1">
        <f t="shared" si="7"/>
        <v>0</v>
      </c>
      <c r="Q22" s="1">
        <f t="shared" si="8"/>
        <v>0.480667703316326</v>
      </c>
      <c r="R22" s="1">
        <f t="shared" si="9"/>
        <v>0</v>
      </c>
    </row>
    <row r="23" spans="1:18" s="1" customFormat="1" ht="15.75">
      <c r="A23" s="2">
        <v>930</v>
      </c>
      <c r="B23" s="2">
        <v>28.1080808080808</v>
      </c>
      <c r="C23" s="2"/>
      <c r="D23" s="2">
        <v>0.527527925063139</v>
      </c>
      <c r="E23" s="3">
        <f t="shared" si="0"/>
        <v>0.527527925063139</v>
      </c>
      <c r="F23" s="3">
        <f t="shared" si="1"/>
        <v>0</v>
      </c>
      <c r="H23" s="1">
        <f t="shared" si="2"/>
        <v>0.527527925063139</v>
      </c>
      <c r="I23" s="1">
        <f t="shared" si="3"/>
        <v>0</v>
      </c>
      <c r="K23" s="1">
        <f t="shared" si="4"/>
        <v>0.527527925063139</v>
      </c>
      <c r="L23" s="1">
        <f t="shared" si="5"/>
        <v>0</v>
      </c>
      <c r="N23" s="1">
        <f t="shared" si="6"/>
        <v>0.527527925063139</v>
      </c>
      <c r="O23" s="1">
        <f t="shared" si="7"/>
        <v>0</v>
      </c>
      <c r="Q23" s="1">
        <f t="shared" si="8"/>
        <v>0.527527925063139</v>
      </c>
      <c r="R23" s="1">
        <f t="shared" si="9"/>
        <v>0</v>
      </c>
    </row>
    <row r="24" spans="1:18" s="1" customFormat="1" ht="15.75">
      <c r="A24" s="2">
        <v>940</v>
      </c>
      <c r="B24" s="2">
        <v>28.424</v>
      </c>
      <c r="C24" s="2"/>
      <c r="D24" s="2">
        <v>0.482309368936496</v>
      </c>
      <c r="E24" s="3">
        <f t="shared" si="0"/>
        <v>0.482309368936496</v>
      </c>
      <c r="F24" s="3">
        <f t="shared" si="1"/>
        <v>0</v>
      </c>
      <c r="H24" s="1">
        <f t="shared" si="2"/>
        <v>0.482309368936496</v>
      </c>
      <c r="I24" s="1">
        <f t="shared" si="3"/>
        <v>0</v>
      </c>
      <c r="K24" s="1">
        <f t="shared" si="4"/>
        <v>0.482309368936496</v>
      </c>
      <c r="L24" s="1">
        <f t="shared" si="5"/>
        <v>0</v>
      </c>
      <c r="N24" s="1">
        <f t="shared" si="6"/>
        <v>0.482309368936496</v>
      </c>
      <c r="O24" s="1">
        <f t="shared" si="7"/>
        <v>0</v>
      </c>
      <c r="Q24" s="1">
        <f t="shared" si="8"/>
        <v>0.482309368936496</v>
      </c>
      <c r="R24" s="1">
        <f t="shared" si="9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2013-08-28T09:22:08Z</dcterms:created>
  <dcterms:modified xsi:type="dcterms:W3CDTF">2015-07-02T14:55:11Z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b3d6564e-f1b5-44f8-97e9-5cebd3bc8eaf</vt:lpwstr>
  </property>
</Properties>
</file>