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13875" windowHeight="949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<sst xmlns="http://schemas.openxmlformats.org/spreadsheetml/2006/main" count="21" uniqueCount="21">
  <si>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d13C</t>
  </si>
  <si>
    <t>d18O</t>
  </si>
  <si>
    <t>average 0-200 yrs</t>
  </si>
  <si>
    <t>standard deviation 0-200y</t>
  </si>
  <si>
    <t>number of datapoints 0-200 yrs</t>
  </si>
  <si>
    <t>average 6k</t>
  </si>
  <si>
    <t>standard deviation 6k</t>
  </si>
  <si>
    <t>number of datapoints 6k</t>
  </si>
  <si>
    <t>average LGM</t>
  </si>
  <si>
    <t>standard deviation LGM</t>
  </si>
  <si>
    <t>number of datapoints LGM</t>
  </si>
  <si>
    <t>average Laschamp</t>
  </si>
  <si>
    <t>standard deviation Laschamp</t>
  </si>
  <si>
    <t>number of datapoints Laschamp</t>
  </si>
  <si>
    <t>average Eemian</t>
  </si>
  <si>
    <t>standard deviation Eemian</t>
  </si>
  <si>
    <t>number of datapoints Eemian</t>
  </si>
  <si>
    <t>age min</t>
  </si>
  <si>
    <t>age max</t>
  </si>
  <si>
    <t>Age ka</t>
  </si>
  <si>
    <t>Depth cm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</si>
</sst>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 Unicode MS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000000"/>
      <name val="Arial Unicode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0" fillId="27" borderId="3" applyNumberFormat="0" applyFont="0" applyAlignment="0" applyProtection="0"/>
    <xf numFmtId="0" fontId="23" fillId="28" borderId="1" applyNumberFormat="0" applyAlignment="0" applyProtection="0"/>
    <xf numFmtId="0" fontId="2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0" borderId="0" applyNumberFormat="0" applyBorder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3"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35" fillId="0" borderId="0" xfId="0" applyNumberFormat="1" applyFon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20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4" width="11.421875" style="1" customWidth="1"/>
    <col min="5" max="19" width="1.7109375" style="1" customWidth="1"/>
    <col min="20" max="16384" width="11.421875" style="1" customWidth="1"/>
  </cols>
  <sheetData>
    <row r="1" spans="1:38" ht="15.75">
      <c r="A1" s="1" t="s">
        <v>20</v>
      </c>
      <c r="B1" s="1" t="s">
        <v>19</v>
      </c>
      <c r="C1" s="1" t="s">
        <v>0</v>
      </c>
      <c r="D1" s="1" t="s">
        <v>1</v>
      </c>
      <c r="F1" s="2"/>
      <c r="R1" s="1">
        <f>IF(AND($B1&gt;115,$B1&lt;130,NOT(ISBLANK($B1))),$E1,"")</f>
      </c>
      <c r="T1" s="1" t="s">
        <v>2</v>
      </c>
      <c r="U1" s="1" t="s">
        <v>3</v>
      </c>
      <c r="V1" s="1" t="s">
        <v>4</v>
      </c>
      <c r="X1" s="1" t="s">
        <v>5</v>
      </c>
      <c r="Y1" s="1" t="s">
        <v>6</v>
      </c>
      <c r="Z1" s="1" t="s">
        <v>7</v>
      </c>
      <c r="AB1" s="1" t="s">
        <v>8</v>
      </c>
      <c r="AC1" s="1" t="s">
        <v>9</v>
      </c>
      <c r="AD1" s="1" t="s">
        <v>10</v>
      </c>
      <c r="AF1" s="1" t="s">
        <v>11</v>
      </c>
      <c r="AG1" s="1" t="s">
        <v>12</v>
      </c>
      <c r="AH1" s="1" t="s">
        <v>13</v>
      </c>
      <c r="AJ1" s="1" t="s">
        <v>14</v>
      </c>
      <c r="AK1" s="1" t="s">
        <v>15</v>
      </c>
      <c r="AL1" s="1" t="s">
        <v>16</v>
      </c>
    </row>
    <row r="2" spans="1:38" ht="15.75">
      <c r="A2" s="1">
        <v>5.5</v>
      </c>
      <c r="B2" s="1">
        <v>1.33</v>
      </c>
      <c r="C2" s="1">
        <v>0.92</v>
      </c>
      <c r="D2" s="1">
        <v>1.95</v>
      </c>
      <c r="E2" s="1">
        <f>IF(NOT(ISBLANK($D2)),$D2,"")</f>
        <v>1.95</v>
      </c>
      <c r="F2" s="2">
        <f>IF(AND($B2&gt;=-1,$B2&lt;=0.137,NOT(ISBLANK($B2))),$E2,"")</f>
      </c>
      <c r="H2" s="1">
        <f>IF(NOT(ISBLANK($D2)),$D2,"")</f>
        <v>1.95</v>
      </c>
      <c r="I2" s="1">
        <f>IF(AND($B2&gt;=5.5,$B2&lt;=6.5,NOT(ISBLANK($B2))),$E2,"")</f>
      </c>
      <c r="K2" s="1">
        <f>IF(NOT(ISBLANK($D2)),$D2,"")</f>
        <v>1.95</v>
      </c>
      <c r="L2" s="1">
        <f>IF(AND($B2&gt;=19,$B2&lt;=23,NOT(ISBLANK($B2))),$E2,"")</f>
      </c>
      <c r="N2" s="1">
        <f>IF(NOT(ISBLANK($D2)),$D2,"")</f>
        <v>1.95</v>
      </c>
      <c r="O2" s="1">
        <f>IF(AND($B2&gt;=40,$B2&lt;=42,NOT(ISBLANK($B2))),$E2,"")</f>
      </c>
      <c r="Q2" s="1">
        <f>N2</f>
        <v>1.95</v>
      </c>
      <c r="R2" s="1">
        <f aca="true" t="shared" si="0" ref="R2:R20">IF(AND($B2&gt;115,$B2&lt;130,NOT(ISBLANK($B2))),$E2,"")</f>
      </c>
      <c r="T2" s="1" t="str">
        <f>IF(V2&gt;0,AVERAGE(F:F),"/")</f>
        <v>/</v>
      </c>
      <c r="U2" s="1" t="str">
        <f>IF(V2&gt;1,STDEV(F:F),"/")</f>
        <v>/</v>
      </c>
      <c r="V2" s="1">
        <f>SUMPRODUCT((ISNUMBER(F:F))*1)</f>
        <v>0</v>
      </c>
      <c r="X2" s="1">
        <f>IF(Z2&gt;0,AVERAGE(I:I),"/")</f>
        <v>1.9949999999999999</v>
      </c>
      <c r="Y2" s="1">
        <f>IF(Z2&gt;1,STDEV(I:I),"/")</f>
        <v>0.049497474683058214</v>
      </c>
      <c r="Z2" s="1">
        <f>SUMPRODUCT((ISNUMBER(I:I))*1)</f>
        <v>2</v>
      </c>
      <c r="AB2" s="1" t="str">
        <f>IF(AD2&gt;0,AVERAGE(L:L),"/")</f>
        <v>/</v>
      </c>
      <c r="AC2" s="1" t="str">
        <f>IF(AD2&gt;1,STDEV(L:L),"/")</f>
        <v>/</v>
      </c>
      <c r="AD2" s="1">
        <f>SUMPRODUCT((ISNUMBER(L:L))*1)</f>
        <v>0</v>
      </c>
      <c r="AF2" s="1" t="str">
        <f>IF(AH2&gt;0,AVERAGE(O:O),"/")</f>
        <v>/</v>
      </c>
      <c r="AG2" s="1" t="str">
        <f>IF(AH2&gt;1,STDEV(O:O),"/")</f>
        <v>/</v>
      </c>
      <c r="AH2" s="1">
        <f>SUMPRODUCT((ISNUMBER(O:O))*1)</f>
        <v>0</v>
      </c>
      <c r="AJ2" s="1" t="str">
        <f>IF(AL2&gt;0,AVERAGE(R:R),"/")</f>
        <v>/</v>
      </c>
      <c r="AK2" s="1" t="str">
        <f>IF(AL2&gt;1,STDEV(R:R),"/")</f>
        <v>/</v>
      </c>
      <c r="AL2" s="1">
        <f>SUMPRODUCT((ISNUMBER(R:R))*1)</f>
        <v>0</v>
      </c>
    </row>
    <row r="3" spans="1:18" ht="15.75">
      <c r="A3" s="1">
        <v>10.5</v>
      </c>
      <c r="B3" s="1">
        <v>1.85</v>
      </c>
      <c r="C3" s="1">
        <v>0.96</v>
      </c>
      <c r="D3" s="1">
        <v>1.92</v>
      </c>
      <c r="E3" s="1">
        <f aca="true" t="shared" si="1" ref="E3:E20">IF(NOT(ISBLANK($D3)),$D3,"")</f>
        <v>1.92</v>
      </c>
      <c r="F3" s="2">
        <f aca="true" t="shared" si="2" ref="F3:F20">IF(AND($B3&gt;=-1,$B3&lt;=0.137,NOT(ISBLANK($B3))),$E3,"")</f>
      </c>
      <c r="H3" s="1">
        <f aca="true" t="shared" si="3" ref="H3:H20">IF(NOT(ISBLANK($D3)),$D3,"")</f>
        <v>1.92</v>
      </c>
      <c r="I3" s="1">
        <f aca="true" t="shared" si="4" ref="I3:I20">IF(AND($B3&gt;=5.5,$B3&lt;=6.5,NOT(ISBLANK($B3))),$E3,"")</f>
      </c>
      <c r="K3" s="1">
        <f aca="true" t="shared" si="5" ref="K3:K20">IF(NOT(ISBLANK($D3)),$D3,"")</f>
        <v>1.92</v>
      </c>
      <c r="L3" s="1">
        <f aca="true" t="shared" si="6" ref="L3:L20">IF(AND($B3&gt;=19,$B3&lt;=23,NOT(ISBLANK($B3))),$E3,"")</f>
      </c>
      <c r="N3" s="1">
        <f aca="true" t="shared" si="7" ref="N3:N20">IF(NOT(ISBLANK($D3)),$D3,"")</f>
        <v>1.92</v>
      </c>
      <c r="O3" s="1">
        <f aca="true" t="shared" si="8" ref="O3:O20">IF(AND($B3&gt;=40,$B3&lt;=42,NOT(ISBLANK($B3))),$E3,"")</f>
      </c>
      <c r="Q3" s="1">
        <f aca="true" t="shared" si="9" ref="Q3:Q20">N3</f>
        <v>1.92</v>
      </c>
      <c r="R3" s="1">
        <f t="shared" si="0"/>
      </c>
    </row>
    <row r="4" spans="1:18" ht="15.75">
      <c r="A4" s="1">
        <v>15.5</v>
      </c>
      <c r="B4" s="1">
        <v>2.37</v>
      </c>
      <c r="C4" s="1">
        <v>0.89</v>
      </c>
      <c r="D4" s="1">
        <v>1.75</v>
      </c>
      <c r="E4" s="1">
        <f t="shared" si="1"/>
        <v>1.75</v>
      </c>
      <c r="F4" s="2">
        <f t="shared" si="2"/>
      </c>
      <c r="H4" s="1">
        <f t="shared" si="3"/>
        <v>1.75</v>
      </c>
      <c r="I4" s="1">
        <f t="shared" si="4"/>
      </c>
      <c r="K4" s="1">
        <f t="shared" si="5"/>
        <v>1.75</v>
      </c>
      <c r="L4" s="1">
        <f t="shared" si="6"/>
      </c>
      <c r="N4" s="1">
        <f t="shared" si="7"/>
        <v>1.75</v>
      </c>
      <c r="O4" s="1">
        <f t="shared" si="8"/>
      </c>
      <c r="Q4" s="1">
        <f t="shared" si="9"/>
        <v>1.75</v>
      </c>
      <c r="R4" s="1">
        <f t="shared" si="0"/>
      </c>
    </row>
    <row r="5" spans="1:21" ht="15.75">
      <c r="A5" s="1">
        <v>20.5</v>
      </c>
      <c r="B5" s="1">
        <v>2.89</v>
      </c>
      <c r="C5" s="1">
        <v>0.82</v>
      </c>
      <c r="D5" s="1">
        <v>1.77</v>
      </c>
      <c r="E5" s="1">
        <f t="shared" si="1"/>
        <v>1.77</v>
      </c>
      <c r="F5" s="2">
        <f t="shared" si="2"/>
      </c>
      <c r="H5" s="1">
        <f t="shared" si="3"/>
        <v>1.77</v>
      </c>
      <c r="I5" s="1">
        <f t="shared" si="4"/>
      </c>
      <c r="K5" s="1">
        <f t="shared" si="5"/>
        <v>1.77</v>
      </c>
      <c r="L5" s="1">
        <f t="shared" si="6"/>
      </c>
      <c r="N5" s="1">
        <f t="shared" si="7"/>
        <v>1.77</v>
      </c>
      <c r="O5" s="1">
        <f t="shared" si="8"/>
      </c>
      <c r="Q5" s="1">
        <f t="shared" si="9"/>
        <v>1.77</v>
      </c>
      <c r="R5" s="1">
        <f t="shared" si="0"/>
      </c>
      <c r="T5" s="1" t="s">
        <v>17</v>
      </c>
      <c r="U5" s="1" t="s">
        <v>18</v>
      </c>
    </row>
    <row r="6" spans="1:21" ht="15.75">
      <c r="A6" s="1">
        <v>25.5</v>
      </c>
      <c r="B6" s="1">
        <v>3.41</v>
      </c>
      <c r="C6" s="1">
        <v>0.78</v>
      </c>
      <c r="D6" s="1">
        <v>1.85</v>
      </c>
      <c r="E6" s="1">
        <f t="shared" si="1"/>
        <v>1.85</v>
      </c>
      <c r="F6" s="2">
        <f t="shared" si="2"/>
      </c>
      <c r="H6" s="1">
        <f t="shared" si="3"/>
        <v>1.85</v>
      </c>
      <c r="I6" s="1">
        <f t="shared" si="4"/>
      </c>
      <c r="K6" s="1">
        <f t="shared" si="5"/>
        <v>1.85</v>
      </c>
      <c r="L6" s="1">
        <f t="shared" si="6"/>
      </c>
      <c r="N6" s="1">
        <f t="shared" si="7"/>
        <v>1.85</v>
      </c>
      <c r="O6" s="1">
        <f t="shared" si="8"/>
      </c>
      <c r="Q6" s="1">
        <f t="shared" si="9"/>
        <v>1.85</v>
      </c>
      <c r="R6" s="1">
        <f t="shared" si="0"/>
      </c>
      <c r="T6" s="1">
        <f>SMALL(B:B,1)</f>
        <v>1.33</v>
      </c>
      <c r="U6" s="1">
        <f>LARGE(B:B,1)</f>
        <v>10.27</v>
      </c>
    </row>
    <row r="7" spans="1:18" ht="15.75">
      <c r="A7" s="1">
        <v>30.5</v>
      </c>
      <c r="B7" s="1">
        <v>3.93</v>
      </c>
      <c r="C7" s="1">
        <v>0.86</v>
      </c>
      <c r="D7" s="1">
        <v>1.8</v>
      </c>
      <c r="E7" s="1">
        <f t="shared" si="1"/>
        <v>1.8</v>
      </c>
      <c r="F7" s="2">
        <f t="shared" si="2"/>
      </c>
      <c r="H7" s="1">
        <f t="shared" si="3"/>
        <v>1.8</v>
      </c>
      <c r="I7" s="1">
        <f t="shared" si="4"/>
      </c>
      <c r="K7" s="1">
        <f t="shared" si="5"/>
        <v>1.8</v>
      </c>
      <c r="L7" s="1">
        <f t="shared" si="6"/>
      </c>
      <c r="N7" s="1">
        <f t="shared" si="7"/>
        <v>1.8</v>
      </c>
      <c r="O7" s="1">
        <f t="shared" si="8"/>
      </c>
      <c r="Q7" s="1">
        <f t="shared" si="9"/>
        <v>1.8</v>
      </c>
      <c r="R7" s="1">
        <f t="shared" si="0"/>
      </c>
    </row>
    <row r="8" spans="1:18" ht="15.75">
      <c r="A8" s="1">
        <v>35.5</v>
      </c>
      <c r="B8" s="1">
        <v>4.387</v>
      </c>
      <c r="C8" s="1">
        <v>0.9</v>
      </c>
      <c r="D8" s="1">
        <v>2.16</v>
      </c>
      <c r="E8" s="1">
        <f t="shared" si="1"/>
        <v>2.16</v>
      </c>
      <c r="F8" s="2">
        <f t="shared" si="2"/>
      </c>
      <c r="H8" s="1">
        <f t="shared" si="3"/>
        <v>2.16</v>
      </c>
      <c r="I8" s="1">
        <f t="shared" si="4"/>
      </c>
      <c r="K8" s="1">
        <f t="shared" si="5"/>
        <v>2.16</v>
      </c>
      <c r="L8" s="1">
        <f t="shared" si="6"/>
      </c>
      <c r="N8" s="1">
        <f t="shared" si="7"/>
        <v>2.16</v>
      </c>
      <c r="O8" s="1">
        <f t="shared" si="8"/>
      </c>
      <c r="Q8" s="1">
        <f t="shared" si="9"/>
        <v>2.16</v>
      </c>
      <c r="R8" s="1">
        <f t="shared" si="0"/>
      </c>
    </row>
    <row r="9" spans="1:18" ht="15.75">
      <c r="A9" s="1">
        <v>40.5</v>
      </c>
      <c r="B9" s="1">
        <v>4.844</v>
      </c>
      <c r="C9" s="1">
        <v>0.98</v>
      </c>
      <c r="D9" s="1">
        <v>1.92</v>
      </c>
      <c r="E9" s="1">
        <f t="shared" si="1"/>
        <v>1.92</v>
      </c>
      <c r="F9" s="2">
        <f t="shared" si="2"/>
      </c>
      <c r="H9" s="1">
        <f t="shared" si="3"/>
        <v>1.92</v>
      </c>
      <c r="I9" s="1">
        <f t="shared" si="4"/>
      </c>
      <c r="K9" s="1">
        <f t="shared" si="5"/>
        <v>1.92</v>
      </c>
      <c r="L9" s="1">
        <f t="shared" si="6"/>
      </c>
      <c r="N9" s="1">
        <f t="shared" si="7"/>
        <v>1.92</v>
      </c>
      <c r="O9" s="1">
        <f t="shared" si="8"/>
      </c>
      <c r="Q9" s="1">
        <f t="shared" si="9"/>
        <v>1.92</v>
      </c>
      <c r="R9" s="1">
        <f t="shared" si="0"/>
      </c>
    </row>
    <row r="10" spans="1:18" ht="15.75">
      <c r="A10" s="1">
        <v>45.5</v>
      </c>
      <c r="B10" s="1">
        <v>5.301</v>
      </c>
      <c r="C10" s="1">
        <v>0.99</v>
      </c>
      <c r="D10" s="1">
        <v>1.88</v>
      </c>
      <c r="E10" s="1">
        <f t="shared" si="1"/>
        <v>1.88</v>
      </c>
      <c r="F10" s="2">
        <f t="shared" si="2"/>
      </c>
      <c r="H10" s="1">
        <f t="shared" si="3"/>
        <v>1.88</v>
      </c>
      <c r="I10" s="1">
        <f t="shared" si="4"/>
      </c>
      <c r="K10" s="1">
        <f t="shared" si="5"/>
        <v>1.88</v>
      </c>
      <c r="L10" s="1">
        <f t="shared" si="6"/>
      </c>
      <c r="N10" s="1">
        <f t="shared" si="7"/>
        <v>1.88</v>
      </c>
      <c r="O10" s="1">
        <f t="shared" si="8"/>
      </c>
      <c r="Q10" s="1">
        <f t="shared" si="9"/>
        <v>1.88</v>
      </c>
      <c r="R10" s="1">
        <f t="shared" si="0"/>
      </c>
    </row>
    <row r="11" spans="1:18" ht="15.75">
      <c r="A11" s="1">
        <v>50.5</v>
      </c>
      <c r="B11" s="1">
        <v>5.759</v>
      </c>
      <c r="C11" s="1">
        <v>0.72</v>
      </c>
      <c r="D11" s="1">
        <v>2.03</v>
      </c>
      <c r="E11" s="1">
        <f t="shared" si="1"/>
        <v>2.03</v>
      </c>
      <c r="F11" s="2">
        <f t="shared" si="2"/>
      </c>
      <c r="H11" s="1">
        <f t="shared" si="3"/>
        <v>2.03</v>
      </c>
      <c r="I11" s="1">
        <f t="shared" si="4"/>
        <v>2.03</v>
      </c>
      <c r="K11" s="1">
        <f t="shared" si="5"/>
        <v>2.03</v>
      </c>
      <c r="L11" s="1">
        <f t="shared" si="6"/>
      </c>
      <c r="N11" s="1">
        <f t="shared" si="7"/>
        <v>2.03</v>
      </c>
      <c r="O11" s="1">
        <f t="shared" si="8"/>
      </c>
      <c r="Q11" s="1">
        <f t="shared" si="9"/>
        <v>2.03</v>
      </c>
      <c r="R11" s="1">
        <f t="shared" si="0"/>
      </c>
    </row>
    <row r="12" spans="1:18" ht="15.75">
      <c r="A12" s="1">
        <v>55.5</v>
      </c>
      <c r="B12" s="1">
        <v>6.216</v>
      </c>
      <c r="C12" s="1">
        <v>0.7</v>
      </c>
      <c r="D12" s="1">
        <v>1.96</v>
      </c>
      <c r="E12" s="1">
        <f t="shared" si="1"/>
        <v>1.96</v>
      </c>
      <c r="F12" s="2">
        <f t="shared" si="2"/>
      </c>
      <c r="H12" s="1">
        <f t="shared" si="3"/>
        <v>1.96</v>
      </c>
      <c r="I12" s="1">
        <f t="shared" si="4"/>
        <v>1.96</v>
      </c>
      <c r="K12" s="1">
        <f t="shared" si="5"/>
        <v>1.96</v>
      </c>
      <c r="L12" s="1">
        <f t="shared" si="6"/>
      </c>
      <c r="N12" s="1">
        <f t="shared" si="7"/>
        <v>1.96</v>
      </c>
      <c r="O12" s="1">
        <f t="shared" si="8"/>
      </c>
      <c r="Q12" s="1">
        <f t="shared" si="9"/>
        <v>1.96</v>
      </c>
      <c r="R12" s="1">
        <f t="shared" si="0"/>
      </c>
    </row>
    <row r="13" spans="1:18" ht="15.75">
      <c r="A13" s="1">
        <v>60.5</v>
      </c>
      <c r="B13" s="1">
        <v>6.673</v>
      </c>
      <c r="C13" s="1">
        <v>0.92</v>
      </c>
      <c r="D13" s="1">
        <v>1.9</v>
      </c>
      <c r="E13" s="1">
        <f t="shared" si="1"/>
        <v>1.9</v>
      </c>
      <c r="F13" s="2">
        <f t="shared" si="2"/>
      </c>
      <c r="H13" s="1">
        <f t="shared" si="3"/>
        <v>1.9</v>
      </c>
      <c r="I13" s="1">
        <f t="shared" si="4"/>
      </c>
      <c r="K13" s="1">
        <f t="shared" si="5"/>
        <v>1.9</v>
      </c>
      <c r="L13" s="1">
        <f t="shared" si="6"/>
      </c>
      <c r="N13" s="1">
        <f t="shared" si="7"/>
        <v>1.9</v>
      </c>
      <c r="O13" s="1">
        <f t="shared" si="8"/>
      </c>
      <c r="Q13" s="1">
        <f t="shared" si="9"/>
        <v>1.9</v>
      </c>
      <c r="R13" s="1">
        <f t="shared" si="0"/>
      </c>
    </row>
    <row r="14" spans="1:18" ht="15.75">
      <c r="A14" s="1">
        <v>65.5</v>
      </c>
      <c r="B14" s="1">
        <v>7.13</v>
      </c>
      <c r="C14" s="1">
        <v>0.85</v>
      </c>
      <c r="D14" s="1">
        <v>1.9</v>
      </c>
      <c r="E14" s="1">
        <f t="shared" si="1"/>
        <v>1.9</v>
      </c>
      <c r="F14" s="2">
        <f t="shared" si="2"/>
      </c>
      <c r="H14" s="1">
        <f t="shared" si="3"/>
        <v>1.9</v>
      </c>
      <c r="I14" s="1">
        <f t="shared" si="4"/>
      </c>
      <c r="K14" s="1">
        <f t="shared" si="5"/>
        <v>1.9</v>
      </c>
      <c r="L14" s="1">
        <f t="shared" si="6"/>
      </c>
      <c r="N14" s="1">
        <f t="shared" si="7"/>
        <v>1.9</v>
      </c>
      <c r="O14" s="1">
        <f t="shared" si="8"/>
      </c>
      <c r="Q14" s="1">
        <f t="shared" si="9"/>
        <v>1.9</v>
      </c>
      <c r="R14" s="1">
        <f t="shared" si="0"/>
      </c>
    </row>
    <row r="15" spans="1:18" ht="15.75">
      <c r="A15" s="1">
        <v>70.5</v>
      </c>
      <c r="B15" s="1">
        <v>7.587</v>
      </c>
      <c r="C15" s="1">
        <v>0.63</v>
      </c>
      <c r="D15" s="1">
        <v>2.14</v>
      </c>
      <c r="E15" s="1">
        <f t="shared" si="1"/>
        <v>2.14</v>
      </c>
      <c r="F15" s="2">
        <f t="shared" si="2"/>
      </c>
      <c r="H15" s="1">
        <f t="shared" si="3"/>
        <v>2.14</v>
      </c>
      <c r="I15" s="1">
        <f t="shared" si="4"/>
      </c>
      <c r="K15" s="1">
        <f t="shared" si="5"/>
        <v>2.14</v>
      </c>
      <c r="L15" s="1">
        <f t="shared" si="6"/>
      </c>
      <c r="N15" s="1">
        <f t="shared" si="7"/>
        <v>2.14</v>
      </c>
      <c r="O15" s="1">
        <f t="shared" si="8"/>
      </c>
      <c r="Q15" s="1">
        <f t="shared" si="9"/>
        <v>2.14</v>
      </c>
      <c r="R15" s="1">
        <f t="shared" si="0"/>
      </c>
    </row>
    <row r="16" spans="1:18" ht="15.75">
      <c r="A16" s="1">
        <v>75.5</v>
      </c>
      <c r="B16" s="1">
        <v>8.124</v>
      </c>
      <c r="C16" s="1">
        <v>0.73</v>
      </c>
      <c r="D16" s="1">
        <v>2.14</v>
      </c>
      <c r="E16" s="1">
        <f t="shared" si="1"/>
        <v>2.14</v>
      </c>
      <c r="F16" s="2">
        <f t="shared" si="2"/>
      </c>
      <c r="H16" s="1">
        <f t="shared" si="3"/>
        <v>2.14</v>
      </c>
      <c r="I16" s="1">
        <f t="shared" si="4"/>
      </c>
      <c r="K16" s="1">
        <f t="shared" si="5"/>
        <v>2.14</v>
      </c>
      <c r="L16" s="1">
        <f t="shared" si="6"/>
      </c>
      <c r="N16" s="1">
        <f t="shared" si="7"/>
        <v>2.14</v>
      </c>
      <c r="O16" s="1">
        <f t="shared" si="8"/>
      </c>
      <c r="Q16" s="1">
        <f t="shared" si="9"/>
        <v>2.14</v>
      </c>
      <c r="R16" s="1">
        <f t="shared" si="0"/>
      </c>
    </row>
    <row r="17" spans="1:18" ht="15.75">
      <c r="A17" s="1">
        <v>80.5</v>
      </c>
      <c r="B17" s="1">
        <v>8.66</v>
      </c>
      <c r="C17" s="1">
        <v>0.49</v>
      </c>
      <c r="D17" s="1">
        <v>2.15</v>
      </c>
      <c r="E17" s="1">
        <f t="shared" si="1"/>
        <v>2.15</v>
      </c>
      <c r="F17" s="2">
        <f t="shared" si="2"/>
      </c>
      <c r="H17" s="1">
        <f t="shared" si="3"/>
        <v>2.15</v>
      </c>
      <c r="I17" s="1">
        <f t="shared" si="4"/>
      </c>
      <c r="K17" s="1">
        <f t="shared" si="5"/>
        <v>2.15</v>
      </c>
      <c r="L17" s="1">
        <f t="shared" si="6"/>
      </c>
      <c r="N17" s="1">
        <f t="shared" si="7"/>
        <v>2.15</v>
      </c>
      <c r="O17" s="1">
        <f t="shared" si="8"/>
      </c>
      <c r="Q17" s="1">
        <f t="shared" si="9"/>
        <v>2.15</v>
      </c>
      <c r="R17" s="1">
        <f t="shared" si="0"/>
      </c>
    </row>
    <row r="18" spans="1:18" ht="15.75">
      <c r="A18" s="1">
        <v>85.5</v>
      </c>
      <c r="B18" s="1">
        <v>9.197</v>
      </c>
      <c r="C18" s="1">
        <v>0.43</v>
      </c>
      <c r="D18" s="1">
        <v>2.15</v>
      </c>
      <c r="E18" s="1">
        <f t="shared" si="1"/>
        <v>2.15</v>
      </c>
      <c r="F18" s="2">
        <f t="shared" si="2"/>
      </c>
      <c r="H18" s="1">
        <f t="shared" si="3"/>
        <v>2.15</v>
      </c>
      <c r="I18" s="1">
        <f t="shared" si="4"/>
      </c>
      <c r="K18" s="1">
        <f t="shared" si="5"/>
        <v>2.15</v>
      </c>
      <c r="L18" s="1">
        <f t="shared" si="6"/>
      </c>
      <c r="N18" s="1">
        <f t="shared" si="7"/>
        <v>2.15</v>
      </c>
      <c r="O18" s="1">
        <f t="shared" si="8"/>
      </c>
      <c r="Q18" s="1">
        <f t="shared" si="9"/>
        <v>2.15</v>
      </c>
      <c r="R18" s="1">
        <f t="shared" si="0"/>
      </c>
    </row>
    <row r="19" spans="1:18" ht="15.75">
      <c r="A19" s="1">
        <v>90.5</v>
      </c>
      <c r="B19" s="1">
        <v>9.733</v>
      </c>
      <c r="C19" s="1">
        <v>0.42</v>
      </c>
      <c r="D19" s="1">
        <v>2.11</v>
      </c>
      <c r="E19" s="1">
        <f t="shared" si="1"/>
        <v>2.11</v>
      </c>
      <c r="F19" s="2">
        <f t="shared" si="2"/>
      </c>
      <c r="H19" s="1">
        <f t="shared" si="3"/>
        <v>2.11</v>
      </c>
      <c r="I19" s="1">
        <f t="shared" si="4"/>
      </c>
      <c r="K19" s="1">
        <f t="shared" si="5"/>
        <v>2.11</v>
      </c>
      <c r="L19" s="1">
        <f t="shared" si="6"/>
      </c>
      <c r="N19" s="1">
        <f t="shared" si="7"/>
        <v>2.11</v>
      </c>
      <c r="O19" s="1">
        <f t="shared" si="8"/>
      </c>
      <c r="Q19" s="1">
        <f t="shared" si="9"/>
        <v>2.11</v>
      </c>
      <c r="R19" s="1">
        <f t="shared" si="0"/>
      </c>
    </row>
    <row r="20" spans="1:18" ht="15.75">
      <c r="A20" s="1">
        <v>95.5</v>
      </c>
      <c r="B20" s="1">
        <v>10.27</v>
      </c>
      <c r="C20" s="1">
        <v>0.54</v>
      </c>
      <c r="D20" s="1">
        <v>2.18</v>
      </c>
      <c r="E20" s="1">
        <f t="shared" si="1"/>
        <v>2.18</v>
      </c>
      <c r="F20" s="2">
        <f t="shared" si="2"/>
      </c>
      <c r="H20" s="1">
        <f t="shared" si="3"/>
        <v>2.18</v>
      </c>
      <c r="I20" s="1">
        <f t="shared" si="4"/>
      </c>
      <c r="K20" s="1">
        <f t="shared" si="5"/>
        <v>2.18</v>
      </c>
      <c r="L20" s="1">
        <f t="shared" si="6"/>
      </c>
      <c r="N20" s="1">
        <f t="shared" si="7"/>
        <v>2.18</v>
      </c>
      <c r="O20" s="1">
        <f t="shared" si="8"/>
      </c>
      <c r="Q20" s="1">
        <f t="shared" si="9"/>
        <v>2.18</v>
      </c>
      <c r="R20" s="1">
        <f t="shared" si="0"/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bolliet</dc:creator>
  <cp:keywords/>
  <dc:description/>
  <cp:lastModifiedBy>timothe Bolliet</cp:lastModifiedBy>
  <dcterms:created xsi:type="dcterms:W3CDTF">2013-08-27T14:22:35Z</dcterms:created>
  <dcterms:modified xsi:type="dcterms:W3CDTF">2015-06-29T13:07:45Z</dcterms:modified>
  <cp:category/>
  <cp:version/>
  <cp:contentType/>
  <cp:contentStatus/>
</cp:coreProperties>
</file>